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OP-FS1.mopani.gov.za\Users$\MotauL\My Documents\Budget and Reporting\202324\Policies\Draft policies\"/>
    </mc:Choice>
  </mc:AlternateContent>
  <xr:revisionPtr revIDLastSave="0" documentId="8_{CD4BB571-A836-4CE6-B18B-5FA3C2DAC0FC}" xr6:coauthVersionLast="47" xr6:coauthVersionMax="47" xr10:uidLastSave="{00000000-0000-0000-0000-000000000000}"/>
  <bookViews>
    <workbookView xWindow="-108" yWindow="-108" windowWidth="23256" windowHeight="12456" activeTab="4" xr2:uid="{00000000-000D-0000-FFFF-FFFF00000000}"/>
  </bookViews>
  <sheets>
    <sheet name="COVER" sheetId="6" r:id="rId1"/>
    <sheet name="WATER AND SEWER " sheetId="12" r:id="rId2"/>
    <sheet name="EHP CHARGES" sheetId="7" r:id="rId3"/>
    <sheet name="TENDER DOCUMENT " sheetId="8" r:id="rId4"/>
    <sheet name="FIRE SERVICES" sheetId="9" r:id="rId5"/>
    <sheet name="AIR QUALITY MANAGEMENT TARRIFS"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2" l="1"/>
  <c r="D10" i="12" s="1"/>
  <c r="E10" i="12" s="1"/>
  <c r="C9" i="12"/>
  <c r="D9" i="12" s="1"/>
  <c r="E9" i="12" s="1"/>
  <c r="C8" i="12"/>
  <c r="D8" i="12" s="1"/>
  <c r="E8" i="12" s="1"/>
  <c r="C7" i="12"/>
  <c r="D7" i="12" s="1"/>
  <c r="E7" i="12" s="1"/>
  <c r="C6" i="12"/>
  <c r="D6" i="12" s="1"/>
  <c r="E6" i="12" s="1"/>
  <c r="D18" i="12"/>
  <c r="E18" i="12" s="1"/>
  <c r="F18" i="12" s="1"/>
  <c r="D17" i="12"/>
  <c r="E17" i="12" s="1"/>
  <c r="F17" i="12" s="1"/>
  <c r="E16" i="12"/>
  <c r="F16" i="12" s="1"/>
  <c r="D16" i="12"/>
  <c r="D15" i="12"/>
  <c r="E15" i="12" s="1"/>
  <c r="F15" i="12" s="1"/>
  <c r="D30" i="12"/>
  <c r="E30" i="12" s="1"/>
  <c r="F30" i="12" s="1"/>
  <c r="D29" i="12"/>
  <c r="E29" i="12" s="1"/>
  <c r="F29" i="12" s="1"/>
  <c r="D28" i="12"/>
  <c r="E28" i="12" s="1"/>
  <c r="F28" i="12" s="1"/>
  <c r="D27" i="12"/>
  <c r="E27" i="12" s="1"/>
  <c r="F27" i="12" s="1"/>
  <c r="D26" i="12"/>
  <c r="E26" i="12" s="1"/>
  <c r="F26" i="12" s="1"/>
  <c r="D25" i="12"/>
  <c r="E25" i="12" s="1"/>
  <c r="F25" i="12" s="1"/>
  <c r="D24" i="12"/>
  <c r="E24" i="12" s="1"/>
  <c r="F24" i="12" s="1"/>
  <c r="D23" i="12"/>
  <c r="E23" i="12" s="1"/>
  <c r="F23" i="12" s="1"/>
  <c r="D22" i="12"/>
  <c r="E22" i="12" s="1"/>
  <c r="F22" i="12" s="1"/>
  <c r="D46" i="12"/>
  <c r="E46" i="12" s="1"/>
  <c r="F46" i="12" s="1"/>
  <c r="D45" i="12"/>
  <c r="E45" i="12" s="1"/>
  <c r="F45" i="12" s="1"/>
  <c r="D44" i="12"/>
  <c r="E44" i="12" s="1"/>
  <c r="F44" i="12" s="1"/>
  <c r="D43" i="12"/>
  <c r="E43" i="12" s="1"/>
  <c r="F43" i="12" s="1"/>
  <c r="D42" i="12"/>
  <c r="E42" i="12" s="1"/>
  <c r="F42" i="12" s="1"/>
  <c r="D41" i="12"/>
  <c r="E41" i="12" s="1"/>
  <c r="F41" i="12" s="1"/>
  <c r="D40" i="12"/>
  <c r="E40" i="12" s="1"/>
  <c r="F40" i="12" s="1"/>
  <c r="D39" i="12"/>
  <c r="E39" i="12" s="1"/>
  <c r="F39" i="12" s="1"/>
  <c r="D38" i="12"/>
  <c r="E38" i="12" s="1"/>
  <c r="F38" i="12" s="1"/>
  <c r="D37" i="12"/>
  <c r="E37" i="12" s="1"/>
  <c r="F37" i="12" s="1"/>
  <c r="D36" i="12"/>
  <c r="E36" i="12" s="1"/>
  <c r="F36" i="12" s="1"/>
  <c r="D59" i="12"/>
  <c r="E59" i="12" s="1"/>
  <c r="F59" i="12" s="1"/>
  <c r="D58" i="12"/>
  <c r="E58" i="12" s="1"/>
  <c r="F58" i="12" s="1"/>
  <c r="D57" i="12"/>
  <c r="E57" i="12" s="1"/>
  <c r="F57" i="12" s="1"/>
  <c r="D56" i="12"/>
  <c r="E56" i="12" s="1"/>
  <c r="F56" i="12" s="1"/>
  <c r="D55" i="12"/>
  <c r="E55" i="12" s="1"/>
  <c r="F55" i="12" s="1"/>
  <c r="D54" i="12"/>
  <c r="E54" i="12" s="1"/>
  <c r="F54" i="12" s="1"/>
  <c r="D53" i="12"/>
  <c r="E53" i="12" s="1"/>
  <c r="F53" i="12" s="1"/>
  <c r="D52" i="12"/>
  <c r="E52" i="12" s="1"/>
  <c r="F52" i="12" s="1"/>
  <c r="D51" i="12"/>
  <c r="E51" i="12" s="1"/>
  <c r="F51" i="12" s="1"/>
  <c r="D50" i="12"/>
  <c r="E50" i="12" s="1"/>
  <c r="F50" i="12" s="1"/>
  <c r="D75" i="12"/>
  <c r="E75" i="12" s="1"/>
  <c r="F75" i="12" s="1"/>
  <c r="D74" i="12"/>
  <c r="E74" i="12" s="1"/>
  <c r="F74" i="12" s="1"/>
  <c r="D73" i="12"/>
  <c r="E73" i="12" s="1"/>
  <c r="F73" i="12" s="1"/>
  <c r="D72" i="12"/>
  <c r="E72" i="12" s="1"/>
  <c r="F72" i="12" s="1"/>
  <c r="D71" i="12"/>
  <c r="E71" i="12" s="1"/>
  <c r="F71" i="12" s="1"/>
  <c r="D70" i="12"/>
  <c r="E70" i="12" s="1"/>
  <c r="F70" i="12" s="1"/>
  <c r="D69" i="12"/>
  <c r="E69" i="12" s="1"/>
  <c r="F69" i="12" s="1"/>
  <c r="D68" i="12"/>
  <c r="E68" i="12" s="1"/>
  <c r="F68" i="12" s="1"/>
  <c r="D67" i="12"/>
  <c r="E67" i="12" s="1"/>
  <c r="F67" i="12" s="1"/>
  <c r="D66" i="12"/>
  <c r="E66" i="12" s="1"/>
  <c r="F66" i="12" s="1"/>
  <c r="D65" i="12"/>
  <c r="E65" i="12" s="1"/>
  <c r="F65" i="12" s="1"/>
  <c r="D64" i="12"/>
  <c r="E64" i="12" s="1"/>
  <c r="F64" i="12" s="1"/>
  <c r="D95" i="12"/>
  <c r="E95" i="12" s="1"/>
  <c r="F95" i="12" s="1"/>
  <c r="D133" i="12"/>
  <c r="E133" i="12" s="1"/>
  <c r="F133" i="12" s="1"/>
  <c r="D132" i="12"/>
  <c r="E132" i="12" s="1"/>
  <c r="F132" i="12" s="1"/>
  <c r="D131" i="12"/>
  <c r="E131" i="12" s="1"/>
  <c r="F131" i="12" s="1"/>
  <c r="D127" i="12"/>
  <c r="E127" i="12" s="1"/>
  <c r="F127" i="12" s="1"/>
  <c r="D126" i="12"/>
  <c r="E126" i="12" s="1"/>
  <c r="F126" i="12" s="1"/>
  <c r="D125" i="12"/>
  <c r="E125" i="12" s="1"/>
  <c r="F125" i="12" s="1"/>
  <c r="D124" i="12"/>
  <c r="E124" i="12" s="1"/>
  <c r="F124" i="12" s="1"/>
  <c r="D123" i="12"/>
  <c r="E123" i="12" s="1"/>
  <c r="F123" i="12" s="1"/>
  <c r="D122" i="12"/>
  <c r="E122" i="12" s="1"/>
  <c r="F122" i="12" s="1"/>
  <c r="D118" i="12"/>
  <c r="E118" i="12" s="1"/>
  <c r="F118" i="12" s="1"/>
  <c r="D117" i="12"/>
  <c r="E117" i="12" s="1"/>
  <c r="F117" i="12" s="1"/>
  <c r="D116" i="12"/>
  <c r="E116" i="12" s="1"/>
  <c r="F116" i="12" s="1"/>
  <c r="D115" i="12"/>
  <c r="E115" i="12" s="1"/>
  <c r="F115" i="12" s="1"/>
  <c r="D114" i="12"/>
  <c r="E114" i="12" s="1"/>
  <c r="F114" i="12" s="1"/>
  <c r="D110" i="12"/>
  <c r="E110" i="12" s="1"/>
  <c r="F110" i="12" s="1"/>
  <c r="D106" i="12"/>
  <c r="E106" i="12" s="1"/>
  <c r="F106" i="12" s="1"/>
  <c r="D105" i="12"/>
  <c r="E105" i="12" s="1"/>
  <c r="F105" i="12" s="1"/>
  <c r="D104" i="12"/>
  <c r="E104" i="12" s="1"/>
  <c r="F104" i="12" s="1"/>
  <c r="D103" i="12"/>
  <c r="E103" i="12" s="1"/>
  <c r="F103" i="12" s="1"/>
  <c r="D91" i="12"/>
  <c r="E91" i="12" s="1"/>
  <c r="F91" i="12" s="1"/>
  <c r="D90" i="12"/>
  <c r="E90" i="12" s="1"/>
  <c r="F90" i="12" s="1"/>
  <c r="D89" i="12"/>
  <c r="E89" i="12" s="1"/>
  <c r="F89" i="12" s="1"/>
  <c r="D63" i="12"/>
  <c r="D82" i="12"/>
  <c r="E82" i="12" s="1"/>
  <c r="F82" i="12" s="1"/>
  <c r="D83" i="12"/>
  <c r="E83" i="12"/>
  <c r="F83" i="12" s="1"/>
  <c r="D84" i="12"/>
  <c r="E84" i="12" s="1"/>
  <c r="F84" i="12" s="1"/>
  <c r="F81" i="12"/>
  <c r="E81" i="12"/>
  <c r="D81" i="12"/>
  <c r="C121" i="9"/>
  <c r="D121" i="9" s="1"/>
  <c r="E121" i="9" s="1"/>
  <c r="C120" i="9"/>
  <c r="D120" i="9" s="1"/>
  <c r="E120" i="9" s="1"/>
  <c r="D115" i="9"/>
  <c r="E115" i="9" s="1"/>
  <c r="F115" i="9" s="1"/>
  <c r="D114" i="9"/>
  <c r="E114" i="9" s="1"/>
  <c r="F114" i="9" s="1"/>
  <c r="D110" i="9"/>
  <c r="E110" i="9" s="1"/>
  <c r="F110" i="9" s="1"/>
  <c r="D109" i="9"/>
  <c r="E109" i="9" s="1"/>
  <c r="F109" i="9" s="1"/>
  <c r="D108" i="9"/>
  <c r="E108" i="9" s="1"/>
  <c r="F108" i="9" s="1"/>
  <c r="D107" i="9"/>
  <c r="E107" i="9" s="1"/>
  <c r="F107" i="9" s="1"/>
  <c r="D104" i="9"/>
  <c r="E104" i="9" s="1"/>
  <c r="F104" i="9" s="1"/>
  <c r="D103" i="9"/>
  <c r="E103" i="9" s="1"/>
  <c r="F103" i="9" s="1"/>
  <c r="D102" i="9"/>
  <c r="E102" i="9" s="1"/>
  <c r="F102" i="9" s="1"/>
  <c r="D101" i="9"/>
  <c r="E101" i="9" s="1"/>
  <c r="F101" i="9" s="1"/>
  <c r="D98" i="9"/>
  <c r="E98" i="9" s="1"/>
  <c r="F98" i="9" s="1"/>
  <c r="D91" i="9"/>
  <c r="E91" i="9" s="1"/>
  <c r="F91" i="9" s="1"/>
  <c r="D92" i="9"/>
  <c r="E92" i="9"/>
  <c r="F92" i="9"/>
  <c r="D93" i="9"/>
  <c r="E93" i="9" s="1"/>
  <c r="F93" i="9" s="1"/>
  <c r="D94" i="9"/>
  <c r="E94" i="9" s="1"/>
  <c r="F94" i="9" s="1"/>
  <c r="D95" i="9"/>
  <c r="E95" i="9" s="1"/>
  <c r="F95" i="9" s="1"/>
  <c r="F90" i="9"/>
  <c r="E90" i="9"/>
  <c r="D90" i="9"/>
  <c r="C80" i="9"/>
  <c r="D80" i="9"/>
  <c r="E80" i="9"/>
  <c r="C81" i="9"/>
  <c r="D81" i="9"/>
  <c r="E81" i="9"/>
  <c r="C82" i="9"/>
  <c r="D82" i="9" s="1"/>
  <c r="E82" i="9" s="1"/>
  <c r="C83" i="9"/>
  <c r="D83" i="9"/>
  <c r="E83" i="9"/>
  <c r="C84" i="9"/>
  <c r="D84" i="9"/>
  <c r="E84" i="9"/>
  <c r="C85" i="9"/>
  <c r="D85" i="9"/>
  <c r="E85" i="9"/>
  <c r="E79" i="9"/>
  <c r="D79" i="9"/>
  <c r="C79" i="9"/>
  <c r="E74" i="9"/>
  <c r="D74" i="9"/>
  <c r="D72" i="9"/>
  <c r="E72" i="9" s="1"/>
  <c r="D70" i="9"/>
  <c r="E70" i="9" s="1"/>
  <c r="E68" i="9"/>
  <c r="E66" i="9"/>
  <c r="D68" i="9"/>
  <c r="C74" i="9"/>
  <c r="C72" i="9"/>
  <c r="C70" i="9"/>
  <c r="C68" i="9"/>
  <c r="C66" i="9"/>
  <c r="E65" i="9"/>
  <c r="D65" i="9"/>
  <c r="C65" i="9"/>
  <c r="C53" i="9"/>
  <c r="D53" i="9"/>
  <c r="E53" i="9"/>
  <c r="C54" i="9"/>
  <c r="D54" i="9"/>
  <c r="E54" i="9"/>
  <c r="C55" i="9"/>
  <c r="D55" i="9"/>
  <c r="E55" i="9" s="1"/>
  <c r="C56" i="9"/>
  <c r="D56" i="9"/>
  <c r="E56" i="9"/>
  <c r="C57" i="9"/>
  <c r="D57" i="9"/>
  <c r="E57" i="9"/>
  <c r="C58" i="9"/>
  <c r="D58" i="9"/>
  <c r="E58" i="9" s="1"/>
  <c r="C59" i="9"/>
  <c r="D59" i="9"/>
  <c r="E59" i="9" s="1"/>
  <c r="C60" i="9"/>
  <c r="D60" i="9"/>
  <c r="E60" i="9"/>
  <c r="C61" i="9"/>
  <c r="D61" i="9"/>
  <c r="E61" i="9"/>
  <c r="E52" i="9"/>
  <c r="D52" i="9"/>
  <c r="C52" i="9"/>
  <c r="D17" i="9"/>
  <c r="E17" i="9"/>
  <c r="D18" i="9"/>
  <c r="E18" i="9" s="1"/>
  <c r="D19" i="9"/>
  <c r="E19" i="9" s="1"/>
  <c r="D20" i="9"/>
  <c r="E20" i="9" s="1"/>
  <c r="D21" i="9"/>
  <c r="E21" i="9" s="1"/>
  <c r="D22" i="9"/>
  <c r="E22" i="9"/>
  <c r="D23" i="9"/>
  <c r="E23" i="9"/>
  <c r="D24" i="9"/>
  <c r="E24" i="9"/>
  <c r="C17" i="9"/>
  <c r="C18" i="9"/>
  <c r="C19" i="9"/>
  <c r="C20" i="9"/>
  <c r="C21" i="9"/>
  <c r="C22" i="9"/>
  <c r="C23" i="9"/>
  <c r="C24" i="9"/>
  <c r="E16" i="9"/>
  <c r="D16" i="9"/>
  <c r="C16" i="9"/>
  <c r="E29" i="9"/>
  <c r="D29" i="9"/>
  <c r="C29" i="9"/>
  <c r="D5" i="7"/>
  <c r="E5" i="7"/>
  <c r="F5" i="7"/>
  <c r="D6" i="7"/>
  <c r="E6" i="7"/>
  <c r="F6" i="7"/>
  <c r="D7" i="7"/>
  <c r="E7" i="7"/>
  <c r="F7" i="7" s="1"/>
  <c r="D8" i="7"/>
  <c r="E8" i="7" s="1"/>
  <c r="F8" i="7" s="1"/>
  <c r="D9" i="7"/>
  <c r="E9" i="7"/>
  <c r="F9" i="7"/>
  <c r="D10" i="7"/>
  <c r="E10" i="7"/>
  <c r="F10" i="7"/>
  <c r="D11" i="7"/>
  <c r="E11" i="7"/>
  <c r="F11" i="7" s="1"/>
  <c r="D12" i="7"/>
  <c r="E12" i="7" s="1"/>
  <c r="F12" i="7" s="1"/>
  <c r="F4" i="7"/>
  <c r="E4" i="7"/>
  <c r="D4" i="7"/>
  <c r="C67" i="9" l="1"/>
  <c r="D67" i="9" s="1"/>
  <c r="E67" i="9" s="1"/>
  <c r="D66" i="9"/>
  <c r="E7" i="9"/>
  <c r="E8" i="9"/>
  <c r="E9" i="9"/>
  <c r="E10" i="9"/>
  <c r="E11" i="9"/>
  <c r="E12" i="9"/>
  <c r="C6" i="9"/>
  <c r="D6" i="9" s="1"/>
  <c r="E6" i="9" s="1"/>
</calcChain>
</file>

<file path=xl/sharedStrings.xml><?xml version="1.0" encoding="utf-8"?>
<sst xmlns="http://schemas.openxmlformats.org/spreadsheetml/2006/main" count="399" uniqueCount="263">
  <si>
    <t xml:space="preserve">MOPANI DISTRICT MUNICIPALITY </t>
  </si>
  <si>
    <t>No</t>
  </si>
  <si>
    <t>Item No.</t>
  </si>
  <si>
    <t>Description of Services</t>
  </si>
  <si>
    <t>Certificate of Acceptability[COA] [Food Cateres]</t>
  </si>
  <si>
    <t>Certificate of Acceptability [General Dealers, café ,KFC etc]</t>
  </si>
  <si>
    <t>Certificate of Acceptability [Big Outlets e.g shoprite, spar, food manufacturing factories etc]</t>
  </si>
  <si>
    <t>Certificate of Fitness [COF]</t>
  </si>
  <si>
    <t xml:space="preserve">Certificate of Competency[COC]funeral undertakers and other relate activities </t>
  </si>
  <si>
    <t>Health Certificates</t>
  </si>
  <si>
    <t>Site Inspection for initiation School</t>
  </si>
  <si>
    <t>Building Plans [Residential]</t>
  </si>
  <si>
    <t>Building Plans [Business]</t>
  </si>
  <si>
    <t>MDM EHPs SRVICES CHARGES</t>
  </si>
  <si>
    <t>SELLING OF TENDER CHARGES</t>
  </si>
  <si>
    <t xml:space="preserve">COMMUNITY SERVICES </t>
  </si>
  <si>
    <t>FIRE SERVICES</t>
  </si>
  <si>
    <t>Tariffs for Delivery of Emergency and Special Services Rendered.</t>
  </si>
  <si>
    <t>Service</t>
  </si>
  <si>
    <t>Heavy Duty Pump</t>
  </si>
  <si>
    <t>Medium Duty Pump</t>
  </si>
  <si>
    <t>Light Duty Pump</t>
  </si>
  <si>
    <t>Rescue Tender</t>
  </si>
  <si>
    <t>Water Tender</t>
  </si>
  <si>
    <t>Service Vehicle</t>
  </si>
  <si>
    <t>Mobile Control Unit</t>
  </si>
  <si>
    <t>Officer</t>
  </si>
  <si>
    <t>Fire Fighter</t>
  </si>
  <si>
    <t>Service Fee For Attending special events per day or part there off ( Excluding service fees)</t>
  </si>
  <si>
    <t>Within District Municipal boundaries</t>
  </si>
  <si>
    <t>R22 per KM</t>
  </si>
  <si>
    <t>R24 per KM</t>
  </si>
  <si>
    <t>Outside District Municipal</t>
  </si>
  <si>
    <t>R26 per KM</t>
  </si>
  <si>
    <t>Applicable Tariff Plus 10%</t>
  </si>
  <si>
    <t>Expenses for resources such as fuel, chemical agents, servicing, recharging and/or reconditioning of fire equipment, etc.</t>
  </si>
  <si>
    <t xml:space="preserve">Replacement / Repair </t>
  </si>
  <si>
    <t>Cost Plus 20%</t>
  </si>
  <si>
    <t xml:space="preserve">Cost Plus 20% </t>
  </si>
  <si>
    <t>Any other bona fide expenses incurred by the Council as result of such services rendered, including staff rehabilitation, rental of specialized equipment, additional legal liability expenses, etc.</t>
  </si>
  <si>
    <t>Fire Fighting Foam</t>
  </si>
  <si>
    <t>Replace stock with same type and quantity rounded to the highest 25 liters, or cost plus 20%</t>
  </si>
  <si>
    <t xml:space="preserve">Building Plans (Tariff per square meter) </t>
  </si>
  <si>
    <r>
      <t>1-1 000m</t>
    </r>
    <r>
      <rPr>
        <vertAlign val="superscript"/>
        <sz val="12"/>
        <color theme="1"/>
        <rFont val="Arial"/>
        <family val="2"/>
      </rPr>
      <t>2</t>
    </r>
  </si>
  <si>
    <r>
      <t>1 001 - 1 500m</t>
    </r>
    <r>
      <rPr>
        <vertAlign val="superscript"/>
        <sz val="12"/>
        <color theme="1"/>
        <rFont val="Arial"/>
        <family val="2"/>
      </rPr>
      <t>2</t>
    </r>
  </si>
  <si>
    <r>
      <t>1 500 - 2 000m</t>
    </r>
    <r>
      <rPr>
        <vertAlign val="superscript"/>
        <sz val="12"/>
        <color theme="1"/>
        <rFont val="Arial"/>
        <family val="2"/>
      </rPr>
      <t>2</t>
    </r>
  </si>
  <si>
    <r>
      <t>2 001 - 2 500m</t>
    </r>
    <r>
      <rPr>
        <vertAlign val="superscript"/>
        <sz val="12"/>
        <color theme="1"/>
        <rFont val="Arial"/>
        <family val="2"/>
      </rPr>
      <t>2</t>
    </r>
  </si>
  <si>
    <r>
      <t>2 501 - 3 000m</t>
    </r>
    <r>
      <rPr>
        <vertAlign val="superscript"/>
        <sz val="12"/>
        <color theme="1"/>
        <rFont val="Arial"/>
        <family val="2"/>
      </rPr>
      <t>2</t>
    </r>
  </si>
  <si>
    <r>
      <t>3 001 - 3 500m</t>
    </r>
    <r>
      <rPr>
        <vertAlign val="superscript"/>
        <sz val="12"/>
        <color theme="1"/>
        <rFont val="Arial"/>
        <family val="2"/>
      </rPr>
      <t>2</t>
    </r>
  </si>
  <si>
    <r>
      <t>3 501 - 4 000m</t>
    </r>
    <r>
      <rPr>
        <vertAlign val="superscript"/>
        <sz val="12"/>
        <color theme="1"/>
        <rFont val="Arial"/>
        <family val="2"/>
      </rPr>
      <t>2</t>
    </r>
  </si>
  <si>
    <r>
      <t>4 001 - 5 000m</t>
    </r>
    <r>
      <rPr>
        <vertAlign val="superscript"/>
        <sz val="12"/>
        <color theme="1"/>
        <rFont val="Arial"/>
        <family val="2"/>
      </rPr>
      <t>2</t>
    </r>
  </si>
  <si>
    <r>
      <t>5 001 - and above per m</t>
    </r>
    <r>
      <rPr>
        <vertAlign val="superscript"/>
        <sz val="12"/>
        <color theme="1"/>
        <rFont val="Arial"/>
        <family val="2"/>
      </rPr>
      <t>2</t>
    </r>
  </si>
  <si>
    <t xml:space="preserve">Assessment and stamping on additions of previous approved building plans and or rational designs </t>
  </si>
  <si>
    <t xml:space="preserve">General requested inspections </t>
  </si>
  <si>
    <t>Fire Works Displays and Storage</t>
  </si>
  <si>
    <t>Trade licenses</t>
  </si>
  <si>
    <t>Flammable liquids and gases on premises</t>
  </si>
  <si>
    <t xml:space="preserve">Compliance inspection of fitness for hazardous transport vehicles </t>
  </si>
  <si>
    <t>Final Inspection for Occupancy Certificate</t>
  </si>
  <si>
    <t xml:space="preserve"> Flammable Liquid Sites Pressure Testing and Inspection.</t>
  </si>
  <si>
    <r>
      <t>1 – 1 000m</t>
    </r>
    <r>
      <rPr>
        <vertAlign val="superscript"/>
        <sz val="12"/>
        <color theme="1"/>
        <rFont val="Arial"/>
        <family val="2"/>
      </rPr>
      <t>2</t>
    </r>
  </si>
  <si>
    <r>
      <t>1 001 – 5 000m</t>
    </r>
    <r>
      <rPr>
        <vertAlign val="superscript"/>
        <sz val="12"/>
        <color theme="1"/>
        <rFont val="Arial"/>
        <family val="2"/>
      </rPr>
      <t>2</t>
    </r>
  </si>
  <si>
    <r>
      <t>5 001 – 10 000m</t>
    </r>
    <r>
      <rPr>
        <vertAlign val="superscript"/>
        <sz val="12"/>
        <color theme="1"/>
        <rFont val="Arial"/>
        <family val="2"/>
      </rPr>
      <t>2</t>
    </r>
  </si>
  <si>
    <r>
      <t>10 001 – 30 000m</t>
    </r>
    <r>
      <rPr>
        <vertAlign val="superscript"/>
        <sz val="12"/>
        <color theme="1"/>
        <rFont val="Arial"/>
        <family val="2"/>
      </rPr>
      <t>2</t>
    </r>
  </si>
  <si>
    <r>
      <t>30 001 – 50 000m</t>
    </r>
    <r>
      <rPr>
        <vertAlign val="superscript"/>
        <sz val="12"/>
        <color theme="1"/>
        <rFont val="Arial"/>
        <family val="2"/>
      </rPr>
      <t>2</t>
    </r>
  </si>
  <si>
    <r>
      <t>50 001 – 100 000m</t>
    </r>
    <r>
      <rPr>
        <vertAlign val="superscript"/>
        <sz val="12"/>
        <color theme="1"/>
        <rFont val="Arial"/>
        <family val="2"/>
      </rPr>
      <t>2</t>
    </r>
  </si>
  <si>
    <r>
      <t>100 001 – and above m</t>
    </r>
    <r>
      <rPr>
        <vertAlign val="superscript"/>
        <sz val="12"/>
        <color theme="1"/>
        <rFont val="Arial"/>
        <family val="2"/>
      </rPr>
      <t>2</t>
    </r>
  </si>
  <si>
    <t xml:space="preserve"> </t>
  </si>
  <si>
    <t>a)</t>
  </si>
  <si>
    <t>Spray room</t>
  </si>
  <si>
    <t>b)</t>
  </si>
  <si>
    <t>Flammable liquid store</t>
  </si>
  <si>
    <t>c)</t>
  </si>
  <si>
    <t>Mixing / Decanting room</t>
  </si>
  <si>
    <t>d)</t>
  </si>
  <si>
    <t>Dangerous goods store</t>
  </si>
  <si>
    <t>e)</t>
  </si>
  <si>
    <t>Piped gas installation</t>
  </si>
  <si>
    <t>f)</t>
  </si>
  <si>
    <t>Transport permit</t>
  </si>
  <si>
    <t>Group 1</t>
  </si>
  <si>
    <t>Explosives</t>
  </si>
  <si>
    <t>Fireworks</t>
  </si>
  <si>
    <t>Group 2</t>
  </si>
  <si>
    <t>Flammable Gas</t>
  </si>
  <si>
    <t>Not more than 600 kg</t>
  </si>
  <si>
    <t>600 kg but not more than 9200 kg</t>
  </si>
  <si>
    <t>9200 kg but not more than 100 000 kg</t>
  </si>
  <si>
    <t>Bulk depot – more than 100 000 kg</t>
  </si>
  <si>
    <t>Group 3</t>
  </si>
  <si>
    <t>Flammable Liquids</t>
  </si>
  <si>
    <t>Not more than 2 000 liters</t>
  </si>
  <si>
    <t>2 000 liters but not more than 100 000 liters</t>
  </si>
  <si>
    <t>100 000 liters but not more than 200 000 liters</t>
  </si>
  <si>
    <t>More than 200 000 liters – bulk depot</t>
  </si>
  <si>
    <t>Miscellaneous fees</t>
  </si>
  <si>
    <t>Duplicate document</t>
  </si>
  <si>
    <t>Transfer of document</t>
  </si>
  <si>
    <t>Issuing of certificate for Elementary Fire Fighting</t>
  </si>
  <si>
    <t xml:space="preserve">Issuing of certificate for Fire Extinguisher course </t>
  </si>
  <si>
    <t>1.    Call Out Fees</t>
  </si>
  <si>
    <t>2.    Service fees per hour or part thereof:</t>
  </si>
  <si>
    <t>3.    Special Events</t>
  </si>
  <si>
    <t>4.    Travelling</t>
  </si>
  <si>
    <t>5.    Charges for water usage</t>
  </si>
  <si>
    <t>6.    Consumable material</t>
  </si>
  <si>
    <t>7.    Fire Prevention Services</t>
  </si>
  <si>
    <t>8.    Inspections (Charged per hour or part thereof)</t>
  </si>
  <si>
    <t>9.    Certificate of compliance  for permanent or temporary structures ( Public gatherings and special events)</t>
  </si>
  <si>
    <t>10. Tariffs / Fees for Flammable Liquid Registrations</t>
  </si>
  <si>
    <t>11. Training</t>
  </si>
  <si>
    <t>Kilolitre consumption -Household connections</t>
  </si>
  <si>
    <t>7-10 kl</t>
  </si>
  <si>
    <t>Bid document Price</t>
  </si>
  <si>
    <t>R200,000.00-R5,000,000.00</t>
  </si>
  <si>
    <t>R5,000,000.01-R 10,000,000.00</t>
  </si>
  <si>
    <t>R10,000,000.00-R30,000,000.00</t>
  </si>
  <si>
    <t>R30,0000,000.00-R50,000,000.00</t>
  </si>
  <si>
    <t>R50,000,000.01-unlimited Value</t>
  </si>
  <si>
    <t>7 Days Advert document</t>
  </si>
  <si>
    <t>Free</t>
  </si>
  <si>
    <t xml:space="preserve">Bid range </t>
  </si>
  <si>
    <t>40mm</t>
  </si>
  <si>
    <t>50mm</t>
  </si>
  <si>
    <t>80mm</t>
  </si>
  <si>
    <t>100mm</t>
  </si>
  <si>
    <t>MOPANI DISTRICT MUNICIPALITY</t>
  </si>
  <si>
    <t>AIR QUALITY MANAGEMENT BY-LAW</t>
  </si>
  <si>
    <t>The Council of Mopani District Municipality acting in terms of section 156(2) of the Constitution of the Republic of South Africa, 1996, read with section 13(a) of the Local Government: Municipal Systems Act, 2000 (Act No. 32 of 2000) has made the air quality management by-law hereunder:</t>
  </si>
  <si>
    <t>Item</t>
  </si>
  <si>
    <t>Amount</t>
  </si>
  <si>
    <t>Condition</t>
  </si>
  <si>
    <t>Atmospheric Emission Licence (AEL) Processing Fee in terms of Section 21 of the National Environmental Management: Air Quality Act, (Act 39 of 2004)</t>
  </si>
  <si>
    <t>AEL New Applications</t>
  </si>
  <si>
    <t>R10 000</t>
  </si>
  <si>
    <t>per listed activity</t>
  </si>
  <si>
    <t>AEL Review/Variation</t>
  </si>
  <si>
    <t>AEL Renewal</t>
  </si>
  <si>
    <t>R5 000</t>
  </si>
  <si>
    <t>AEL Transfer</t>
  </si>
  <si>
    <t>R2 000</t>
  </si>
  <si>
    <t>per AEL</t>
  </si>
  <si>
    <t>Administration fine for operating a listed activity without an AEL in terms of Section 22A of the National Environmental Management: Air Quality Act, (Act 39 of 2004)</t>
  </si>
  <si>
    <t>For operating illegally</t>
  </si>
  <si>
    <t>R200 000</t>
  </si>
  <si>
    <t>-</t>
  </si>
  <si>
    <t>Each year the facility has operated without a licence</t>
  </si>
  <si>
    <t>per year, i.e each 12 month cycle</t>
  </si>
  <si>
    <t>New connections and changes: cost + 10% with a minimum fee</t>
  </si>
  <si>
    <t>20mm and less</t>
  </si>
  <si>
    <t>25mm</t>
  </si>
  <si>
    <t>32mm</t>
  </si>
  <si>
    <t>160mm and above</t>
  </si>
  <si>
    <t>Material Cost plus 10%</t>
  </si>
  <si>
    <t>Reconnection of supply cut off for non-payment</t>
  </si>
  <si>
    <t>Unnecessary call out of plumber</t>
  </si>
  <si>
    <t>Meter tampering- Water</t>
  </si>
  <si>
    <t>Business meter tampering - Water</t>
  </si>
  <si>
    <t>illegal connections</t>
  </si>
  <si>
    <t>During working hours: Normal reconnection</t>
  </si>
  <si>
    <t>After working hours: Normal reconnection</t>
  </si>
  <si>
    <t>During working hours: request for urgent reconnection</t>
  </si>
  <si>
    <t>The charges for testing a meter at the request of a consumer</t>
  </si>
  <si>
    <t>11,25kl</t>
  </si>
  <si>
    <t>26,35kl</t>
  </si>
  <si>
    <t>51-70kl</t>
  </si>
  <si>
    <t>71-100kl</t>
  </si>
  <si>
    <t>101kl and above</t>
  </si>
  <si>
    <t>Basic water charge: Residential</t>
  </si>
  <si>
    <t>Flat rate in rural areas</t>
  </si>
  <si>
    <t>Kilolitre consumption for Business / Church / Schools / Own farm or Plot</t>
  </si>
  <si>
    <t>0-50kl</t>
  </si>
  <si>
    <t>51kl-100kl</t>
  </si>
  <si>
    <t>101-150kl</t>
  </si>
  <si>
    <t>151-200kl</t>
  </si>
  <si>
    <t>201-250kl</t>
  </si>
  <si>
    <t>251-400kl and more</t>
  </si>
  <si>
    <t>401kl and above</t>
  </si>
  <si>
    <t>Supply of Water per KL under 500KL</t>
  </si>
  <si>
    <t>Supply of Water per KL over 500KL</t>
  </si>
  <si>
    <t>Basic water: business</t>
  </si>
  <si>
    <t>Supply of water and sanitation truck (include labour and operational cost</t>
  </si>
  <si>
    <t>Supply of water truck (include labour and operational cost</t>
  </si>
  <si>
    <t>Supply of Water per KL</t>
  </si>
  <si>
    <t>Domestic effluent by private discharge per 200litre drum</t>
  </si>
  <si>
    <t>Illegal water abstraction</t>
  </si>
  <si>
    <t>Illegal sewer / water discharge</t>
  </si>
  <si>
    <t>New connections  for Business / Church / Schools / Government /Own farm or Plot</t>
  </si>
  <si>
    <t>Proposed Tariff 2024/25</t>
  </si>
  <si>
    <t>Proposed Tariff 2025/26</t>
  </si>
  <si>
    <t>New Water Meter Connections  households connections</t>
  </si>
  <si>
    <t>General Services fees</t>
  </si>
  <si>
    <t xml:space="preserve">0-6 kl </t>
  </si>
  <si>
    <t>(free for indigents)</t>
  </si>
  <si>
    <t>36-50kl</t>
  </si>
  <si>
    <t>Basic water charge: Business</t>
  </si>
  <si>
    <t>R60,50</t>
  </si>
  <si>
    <t>R66,55</t>
  </si>
  <si>
    <t>Water tanker: 0-60km (Rate per km)</t>
  </si>
  <si>
    <t>Water tanker: 61-120km (Rate per km)</t>
  </si>
  <si>
    <t>Water tanker: 121km and above (Rate per km)</t>
  </si>
  <si>
    <t>Sewer: honey sucker 0-60km (Rate per km)</t>
  </si>
  <si>
    <t>Sewer: honey sucker 61-120km (Rate per km)</t>
  </si>
  <si>
    <t>Sewer: honey sucker 121km and above (Rate per km)</t>
  </si>
  <si>
    <t>Domestic effluent by private tanker (per m3)</t>
  </si>
  <si>
    <t>Discharge of chemical effluent from mobile toilets per 200L drum</t>
  </si>
  <si>
    <t>Trade effluent from inside municipal jurisdiction (per ton)</t>
  </si>
  <si>
    <t xml:space="preserve"> Approved 2023-2024</t>
  </si>
  <si>
    <t xml:space="preserve">The owner of any ERF or piece of land, with or without improvements, which is, or in the opinion of the council can be, connected to the sewer Network, shall monthly pay to the council, in terms of the following </t>
  </si>
  <si>
    <t>For the first 750m2 or part thereof, of surface area of the erf</t>
  </si>
  <si>
    <t>Above 750m2 up to 1 500m2 of the surface area of the erf</t>
  </si>
  <si>
    <t>1500 to 3000m2</t>
  </si>
  <si>
    <t>Above 3000m2</t>
  </si>
  <si>
    <t>Consumption Bands - Size of erven</t>
  </si>
  <si>
    <t>For the first 1500m2 or part thereof, of surface area of the erf</t>
  </si>
  <si>
    <t>Above 1500m2 up to 3000m2 of the surface area of the erf</t>
  </si>
  <si>
    <t>Sewer Churches Inc vat</t>
  </si>
  <si>
    <t xml:space="preserve">Sewer Churches </t>
  </si>
  <si>
    <t xml:space="preserve">Sewer Body Corporate (if more than three (3) units are connected to one (1) meter) Flats </t>
  </si>
  <si>
    <t>Body Corporate</t>
  </si>
  <si>
    <t>Description</t>
  </si>
  <si>
    <t>Erven that cannot be connected to the main sewer and where a conservancy tank is installed</t>
  </si>
  <si>
    <t>SEWERAGE SERVICES CHARGES</t>
  </si>
  <si>
    <r>
      <t xml:space="preserve">Domestic Sewerage Charges  </t>
    </r>
    <r>
      <rPr>
        <b/>
        <sz val="9"/>
        <color rgb="FFFF0000"/>
        <rFont val="Calibri"/>
        <family val="2"/>
        <scheme val="minor"/>
      </rPr>
      <t>Inc vat</t>
    </r>
  </si>
  <si>
    <r>
      <t xml:space="preserve">CONSERVANCY/SEPTIC TANKS </t>
    </r>
    <r>
      <rPr>
        <b/>
        <sz val="11"/>
        <color rgb="FFFF0000"/>
        <rFont val="Calibri"/>
        <family val="2"/>
        <scheme val="minor"/>
      </rPr>
      <t>Inc Vat</t>
    </r>
  </si>
  <si>
    <r>
      <t>Business and Industrially Zoned Erven &amp; Govt Institutions</t>
    </r>
    <r>
      <rPr>
        <b/>
        <sz val="9"/>
        <color rgb="FFFF0000"/>
        <rFont val="Calibri"/>
        <family val="2"/>
        <scheme val="minor"/>
      </rPr>
      <t xml:space="preserve"> Inc Vat</t>
    </r>
  </si>
  <si>
    <t xml:space="preserve">Sewerage Connection: </t>
  </si>
  <si>
    <t>Residential</t>
  </si>
  <si>
    <t>Business</t>
  </si>
  <si>
    <t>Farms, Churches/Schools</t>
  </si>
  <si>
    <t>Government</t>
  </si>
  <si>
    <t>Indigent</t>
  </si>
  <si>
    <t xml:space="preserve"> Residential</t>
  </si>
  <si>
    <t>Basic charge Residential</t>
  </si>
  <si>
    <t>Sewerage Basic Business</t>
  </si>
  <si>
    <t>Sewerage Basic Government</t>
  </si>
  <si>
    <t>Sewerage Basic Churches</t>
  </si>
  <si>
    <t>Sewerage Basic Farms</t>
  </si>
  <si>
    <t>Sewerage Basic Schools</t>
  </si>
  <si>
    <t xml:space="preserve"> Business</t>
  </si>
  <si>
    <t>Churches, Farm and Schools Government</t>
  </si>
  <si>
    <t>Basic charge_Sanitation</t>
  </si>
  <si>
    <t>Sewerage Blockage</t>
  </si>
  <si>
    <t>Proposed 2024-2025</t>
  </si>
  <si>
    <t>Proposed 2025-2026</t>
  </si>
  <si>
    <t>DRAFT WATER &amp; SEWER AND OTHER SERVICES TARIFFS 2024/2025</t>
  </si>
  <si>
    <t>Approved Tariff 2023/24</t>
  </si>
  <si>
    <t>Proposed Tariff 2026/27</t>
  </si>
  <si>
    <t xml:space="preserve"> Proposed 2024-2025</t>
  </si>
  <si>
    <t>Proposed  2025-2026</t>
  </si>
  <si>
    <t>Proposed 2026-2027</t>
  </si>
  <si>
    <t>2023/2024 Approved</t>
  </si>
  <si>
    <t>AIR QUALITY MANAGEMENT BY-LAW TARIFF 2024/2025</t>
  </si>
  <si>
    <t>DRAFT</t>
  </si>
  <si>
    <t xml:space="preserve"> proposed 2024-2025</t>
  </si>
  <si>
    <t>R29 per KM</t>
  </si>
  <si>
    <t>R 32 per KM</t>
  </si>
  <si>
    <t>R 35 per KM</t>
  </si>
  <si>
    <t>R28 per KM</t>
  </si>
  <si>
    <t>R2 036.60 Plus KM Travelled AA Tariffs)</t>
  </si>
  <si>
    <t>R 2 136.36 (Plus KM Travelled AA Tariffs)</t>
  </si>
  <si>
    <t>R 2 234.67 (Plus KM Travelled AA Tariffs)</t>
  </si>
  <si>
    <t>R 2 337.46 (Plus KM Travelled AA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</si>
</sst>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44" formatCode="_-&quot;R&quot;* #,##0.00_-;\-&quot;R&quot;* #,##0.00_-;_-&quot;R&quot;* &quot;-&quot;??_-;_-@_-"/>
    <numFmt numFmtId="43" formatCode="_-* #,##0.00_-;\-* #,##0.00_-;_-* &quot;-&quot;??_-;_-@_-"/>
    <numFmt numFmtId="164" formatCode="_ * #,##0.00_ ;_ * \-#,##0.00_ ;_ * &quot;-&quot;??_ ;_ @_ "/>
    <numFmt numFmtId="165" formatCode="0.00_)"/>
    <numFmt numFmtId="166" formatCode="&quot;R&quot;#,##0.00"/>
  </numFmts>
  <fonts count="4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20"/>
      <color theme="1"/>
      <name val="Arial"/>
      <family val="2"/>
    </font>
    <font>
      <b/>
      <sz val="26"/>
      <color theme="1"/>
      <name val="Arial"/>
      <family val="2"/>
    </font>
    <font>
      <sz val="12"/>
      <color theme="1"/>
      <name val="Arial"/>
      <family val="2"/>
    </font>
    <font>
      <b/>
      <sz val="12"/>
      <color theme="1"/>
      <name val="Arial"/>
      <family val="2"/>
    </font>
    <font>
      <b/>
      <u/>
      <sz val="12"/>
      <color theme="1"/>
      <name val="Arial"/>
      <family val="2"/>
    </font>
    <font>
      <vertAlign val="superscript"/>
      <sz val="12"/>
      <color theme="1"/>
      <name val="Arial"/>
      <family val="2"/>
    </font>
    <font>
      <sz val="10"/>
      <name val="Arial"/>
      <family val="2"/>
    </font>
    <font>
      <sz val="14"/>
      <color theme="1"/>
      <name val="Calibri"/>
      <family val="2"/>
      <scheme val="minor"/>
    </font>
    <font>
      <b/>
      <sz val="14"/>
      <color theme="1"/>
      <name val="Calibri"/>
      <family val="2"/>
      <scheme val="minor"/>
    </font>
    <font>
      <b/>
      <sz val="14"/>
      <color theme="1"/>
      <name val="Arial"/>
      <family val="2"/>
    </font>
    <font>
      <sz val="14"/>
      <color theme="1"/>
      <name val="Arial"/>
      <family val="2"/>
    </font>
    <font>
      <b/>
      <sz val="17"/>
      <color theme="1"/>
      <name val="Arial"/>
      <family val="2"/>
    </font>
    <font>
      <b/>
      <sz val="8"/>
      <color theme="1"/>
      <name val="Arial"/>
      <family val="2"/>
    </font>
    <font>
      <b/>
      <sz val="18"/>
      <color theme="1"/>
      <name val="Arial"/>
      <family val="2"/>
    </font>
    <font>
      <b/>
      <sz val="14.5"/>
      <color theme="1"/>
      <name val="Arial"/>
      <family val="2"/>
    </font>
    <font>
      <b/>
      <sz val="12"/>
      <color theme="1"/>
      <name val="Calibri"/>
      <family val="2"/>
      <scheme val="minor"/>
    </font>
    <font>
      <b/>
      <sz val="9"/>
      <color rgb="FF000000"/>
      <name val="Calibri"/>
      <family val="2"/>
    </font>
    <font>
      <sz val="9"/>
      <color rgb="FF000000"/>
      <name val="Calibri"/>
      <family val="2"/>
    </font>
    <font>
      <b/>
      <sz val="11"/>
      <color rgb="FF000000"/>
      <name val="Calibri"/>
      <family val="2"/>
    </font>
    <font>
      <sz val="12"/>
      <color theme="1"/>
      <name val="Century Gothic"/>
      <family val="2"/>
    </font>
    <font>
      <b/>
      <sz val="12"/>
      <color rgb="FF000000"/>
      <name val="Calibri"/>
      <family val="2"/>
    </font>
    <font>
      <sz val="10"/>
      <color theme="1"/>
      <name val="Times New Roman"/>
      <family val="1"/>
    </font>
    <font>
      <sz val="9"/>
      <color rgb="FF000000"/>
      <name val="Times New Roman"/>
      <family val="1"/>
    </font>
    <font>
      <sz val="9"/>
      <color rgb="FF000000"/>
      <name val="Arial"/>
      <family val="2"/>
    </font>
    <font>
      <b/>
      <sz val="11"/>
      <color theme="1"/>
      <name val="Calibri"/>
      <family val="2"/>
      <scheme val="minor"/>
    </font>
    <font>
      <b/>
      <sz val="11"/>
      <color rgb="FF000000"/>
      <name val="Tahoma"/>
      <family val="2"/>
    </font>
    <font>
      <sz val="11"/>
      <color rgb="FF000000"/>
      <name val="Calibri"/>
      <family val="2"/>
      <scheme val="minor"/>
    </font>
    <font>
      <b/>
      <sz val="11"/>
      <color rgb="FF000000"/>
      <name val="Calibri"/>
      <family val="2"/>
      <scheme val="minor"/>
    </font>
    <font>
      <b/>
      <sz val="11"/>
      <color rgb="FFFF0000"/>
      <name val="Calibri"/>
      <family val="2"/>
      <scheme val="minor"/>
    </font>
    <font>
      <b/>
      <sz val="9"/>
      <color rgb="FF000000"/>
      <name val="Calibri"/>
      <family val="2"/>
      <scheme val="minor"/>
    </font>
    <font>
      <sz val="9"/>
      <color rgb="FF000000"/>
      <name val="Calibri"/>
      <family val="2"/>
      <scheme val="minor"/>
    </font>
    <font>
      <b/>
      <sz val="9"/>
      <color rgb="FFFF0000"/>
      <name val="Calibri"/>
      <family val="2"/>
      <scheme val="minor"/>
    </font>
    <font>
      <sz val="9"/>
      <color theme="1"/>
      <name val="Calibri"/>
      <family val="2"/>
      <scheme val="minor"/>
    </font>
    <font>
      <sz val="9"/>
      <color rgb="FF000000"/>
      <name val="Tahoma"/>
      <family val="2"/>
    </font>
    <font>
      <b/>
      <sz val="10"/>
      <name val="Times New Roman"/>
      <family val="1"/>
    </font>
    <font>
      <sz val="10"/>
      <name val="Times New Roman"/>
      <family val="1"/>
    </font>
    <font>
      <b/>
      <sz val="9"/>
      <name val="Calibri"/>
      <family val="2"/>
      <scheme val="minor"/>
    </font>
    <font>
      <sz val="9"/>
      <name val="Calibri"/>
      <family val="2"/>
      <scheme val="minor"/>
    </font>
    <font>
      <b/>
      <sz val="12"/>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F1F1F1"/>
        <bgColor indexed="64"/>
      </patternFill>
    </fill>
    <fill>
      <patternFill patternType="solid">
        <fgColor rgb="FFF2F2F2"/>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diagonal/>
    </border>
    <border>
      <left style="medium">
        <color rgb="FF000000"/>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5" fontId="10" fillId="0" borderId="0"/>
    <xf numFmtId="44" fontId="1" fillId="0" borderId="0" applyFont="0" applyFill="0" applyBorder="0" applyAlignment="0" applyProtection="0"/>
  </cellStyleXfs>
  <cellXfs count="232">
    <xf numFmtId="0" fontId="0" fillId="0" borderId="0" xfId="0"/>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vertical="center"/>
    </xf>
    <xf numFmtId="0" fontId="6" fillId="0" borderId="0" xfId="0" applyFont="1" applyAlignment="1">
      <alignment horizontal="center"/>
    </xf>
    <xf numFmtId="0" fontId="7" fillId="0" borderId="0" xfId="0" applyFont="1"/>
    <xf numFmtId="0" fontId="8" fillId="0" borderId="0" xfId="0" applyFont="1" applyAlignment="1">
      <alignment vertical="center"/>
    </xf>
    <xf numFmtId="0" fontId="7" fillId="0" borderId="0" xfId="0" applyFont="1" applyAlignment="1">
      <alignment horizontal="left" vertical="center" indent="5"/>
    </xf>
    <xf numFmtId="0" fontId="7" fillId="0" borderId="9" xfId="0" applyFont="1" applyBorder="1" applyAlignment="1">
      <alignment vertical="center" wrapText="1"/>
    </xf>
    <xf numFmtId="0" fontId="7" fillId="0" borderId="10" xfId="0" applyFont="1" applyBorder="1" applyAlignment="1">
      <alignment vertical="center" wrapText="1"/>
    </xf>
    <xf numFmtId="0" fontId="6" fillId="0" borderId="11" xfId="0" applyFont="1" applyBorder="1" applyAlignment="1">
      <alignment vertical="center" wrapText="1"/>
    </xf>
    <xf numFmtId="6" fontId="6" fillId="0" borderId="12" xfId="0" applyNumberFormat="1" applyFont="1" applyBorder="1" applyAlignment="1">
      <alignment vertical="center" wrapText="1"/>
    </xf>
    <xf numFmtId="0" fontId="6" fillId="0" borderId="12" xfId="0" applyFont="1" applyBorder="1" applyAlignment="1">
      <alignment horizontal="center" vertical="center" wrapText="1"/>
    </xf>
    <xf numFmtId="0" fontId="6" fillId="0" borderId="0" xfId="0" applyFont="1" applyAlignment="1">
      <alignment horizontal="left" vertical="center" indent="5"/>
    </xf>
    <xf numFmtId="0" fontId="6" fillId="0" borderId="12" xfId="0" applyFont="1" applyBorder="1" applyAlignment="1">
      <alignment vertical="center" wrapText="1"/>
    </xf>
    <xf numFmtId="0" fontId="6" fillId="0" borderId="9" xfId="0" applyFont="1" applyBorder="1" applyAlignment="1">
      <alignment vertical="center" wrapText="1"/>
    </xf>
    <xf numFmtId="0" fontId="7"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6" fontId="6" fillId="0" borderId="12" xfId="0" applyNumberFormat="1" applyFont="1" applyBorder="1" applyAlignment="1">
      <alignment horizontal="center" vertical="center" wrapText="1"/>
    </xf>
    <xf numFmtId="0" fontId="4" fillId="0" borderId="0" xfId="0" applyFont="1" applyAlignment="1">
      <alignment horizontal="left"/>
    </xf>
    <xf numFmtId="0" fontId="6" fillId="0" borderId="0" xfId="0" applyFont="1" applyAlignment="1">
      <alignment wrapText="1"/>
    </xf>
    <xf numFmtId="0" fontId="11" fillId="0" borderId="0" xfId="0" applyFont="1"/>
    <xf numFmtId="164" fontId="11" fillId="0" borderId="0" xfId="1" applyFont="1" applyAlignment="1">
      <alignment horizontal="right"/>
    </xf>
    <xf numFmtId="0" fontId="13" fillId="0" borderId="0" xfId="0" applyFont="1"/>
    <xf numFmtId="0" fontId="13" fillId="0" borderId="25" xfId="0" applyFont="1" applyBorder="1"/>
    <xf numFmtId="164" fontId="13" fillId="0" borderId="25" xfId="1" applyFont="1" applyBorder="1" applyAlignment="1">
      <alignment horizontal="right"/>
    </xf>
    <xf numFmtId="0" fontId="14" fillId="0" borderId="25" xfId="0" applyFont="1" applyBorder="1" applyAlignment="1">
      <alignment horizontal="left"/>
    </xf>
    <xf numFmtId="3" fontId="14" fillId="0" borderId="25" xfId="0" applyNumberFormat="1" applyFont="1" applyBorder="1"/>
    <xf numFmtId="164" fontId="14" fillId="0" borderId="25" xfId="1" applyFont="1" applyBorder="1" applyAlignment="1">
      <alignment horizontal="right"/>
    </xf>
    <xf numFmtId="0" fontId="14" fillId="0" borderId="25" xfId="0" applyFont="1" applyBorder="1"/>
    <xf numFmtId="164" fontId="14" fillId="0" borderId="25" xfId="1" applyFont="1" applyFill="1" applyBorder="1" applyAlignment="1">
      <alignment horizontal="right"/>
    </xf>
    <xf numFmtId="0" fontId="2"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vertical="center"/>
    </xf>
    <xf numFmtId="0" fontId="13" fillId="2" borderId="9" xfId="0"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wrapText="1"/>
    </xf>
    <xf numFmtId="0" fontId="13" fillId="2" borderId="10" xfId="0" applyFont="1" applyFill="1" applyBorder="1" applyAlignment="1">
      <alignment horizontal="center" vertical="center" wrapText="1"/>
    </xf>
    <xf numFmtId="0" fontId="6" fillId="0" borderId="19" xfId="0" applyFont="1" applyBorder="1" applyAlignment="1">
      <alignment horizontal="center" vertical="center" wrapText="1"/>
    </xf>
    <xf numFmtId="6" fontId="6" fillId="0" borderId="19" xfId="0" applyNumberFormat="1" applyFont="1" applyBorder="1" applyAlignment="1">
      <alignment vertical="center" wrapText="1"/>
    </xf>
    <xf numFmtId="0" fontId="7" fillId="0" borderId="24" xfId="0" applyFont="1" applyBorder="1" applyAlignment="1">
      <alignment vertical="center" wrapText="1"/>
    </xf>
    <xf numFmtId="0" fontId="6" fillId="0" borderId="19" xfId="0" applyFont="1" applyBorder="1" applyAlignment="1">
      <alignment vertical="center" wrapText="1"/>
    </xf>
    <xf numFmtId="0" fontId="13" fillId="0" borderId="25" xfId="0" applyFont="1" applyBorder="1" applyAlignment="1">
      <alignment wrapText="1"/>
    </xf>
    <xf numFmtId="0" fontId="6" fillId="0" borderId="1" xfId="0" applyFont="1" applyBorder="1"/>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xf numFmtId="0" fontId="6" fillId="0" borderId="36" xfId="0" applyFont="1" applyBorder="1"/>
    <xf numFmtId="0" fontId="6" fillId="0" borderId="37" xfId="0" applyFont="1" applyBorder="1"/>
    <xf numFmtId="0" fontId="6" fillId="0" borderId="30" xfId="0" applyFont="1" applyBorder="1"/>
    <xf numFmtId="0" fontId="6" fillId="0" borderId="38" xfId="0" applyFont="1" applyBorder="1"/>
    <xf numFmtId="8" fontId="6" fillId="0" borderId="1" xfId="0" applyNumberFormat="1" applyFont="1" applyBorder="1"/>
    <xf numFmtId="164" fontId="6" fillId="0" borderId="12" xfId="1" applyFont="1" applyBorder="1" applyAlignment="1">
      <alignment vertical="center" wrapText="1"/>
    </xf>
    <xf numFmtId="164" fontId="6" fillId="0" borderId="19" xfId="1" applyFont="1" applyBorder="1" applyAlignment="1">
      <alignment vertical="center" wrapText="1"/>
    </xf>
    <xf numFmtId="164" fontId="6" fillId="0" borderId="1" xfId="1" applyFont="1" applyBorder="1"/>
    <xf numFmtId="164" fontId="6" fillId="0" borderId="0" xfId="1" applyFont="1" applyBorder="1" applyAlignment="1">
      <alignment vertical="center" wrapText="1"/>
    </xf>
    <xf numFmtId="0" fontId="6" fillId="0" borderId="1" xfId="0" applyFont="1" applyBorder="1" applyAlignment="1">
      <alignment vertical="center" wrapText="1"/>
    </xf>
    <xf numFmtId="0" fontId="6" fillId="0" borderId="25" xfId="0" applyFont="1" applyBorder="1" applyAlignment="1">
      <alignment vertical="center" wrapText="1"/>
    </xf>
    <xf numFmtId="0" fontId="0" fillId="0" borderId="25" xfId="0" applyBorder="1"/>
    <xf numFmtId="0" fontId="6" fillId="0" borderId="25" xfId="0" applyFont="1" applyBorder="1" applyAlignment="1">
      <alignment horizontal="center" vertical="center" wrapText="1"/>
    </xf>
    <xf numFmtId="0" fontId="7" fillId="0" borderId="31" xfId="0" applyFont="1" applyBorder="1" applyAlignment="1">
      <alignment vertical="center" wrapText="1"/>
    </xf>
    <xf numFmtId="0" fontId="7" fillId="0" borderId="26" xfId="0" applyFont="1" applyBorder="1" applyAlignment="1">
      <alignment vertical="center" wrapText="1"/>
    </xf>
    <xf numFmtId="0" fontId="6" fillId="0" borderId="32" xfId="0" applyFont="1" applyBorder="1" applyAlignment="1">
      <alignment vertical="center" wrapText="1"/>
    </xf>
    <xf numFmtId="0" fontId="6" fillId="0" borderId="34" xfId="0" applyFont="1" applyBorder="1" applyAlignment="1">
      <alignment vertical="center" wrapText="1"/>
    </xf>
    <xf numFmtId="0" fontId="6" fillId="0" borderId="29" xfId="0" applyFont="1" applyBorder="1" applyAlignment="1">
      <alignment vertical="center" wrapText="1"/>
    </xf>
    <xf numFmtId="164" fontId="6" fillId="0" borderId="33" xfId="1" applyFont="1" applyBorder="1"/>
    <xf numFmtId="164" fontId="6" fillId="0" borderId="25" xfId="1" applyFont="1" applyBorder="1"/>
    <xf numFmtId="164" fontId="6" fillId="0" borderId="27" xfId="1" applyFont="1" applyBorder="1"/>
    <xf numFmtId="43" fontId="6" fillId="0" borderId="0" xfId="0" applyNumberFormat="1" applyFont="1"/>
    <xf numFmtId="6" fontId="6" fillId="0" borderId="21" xfId="0" applyNumberFormat="1" applyFont="1" applyBorder="1" applyAlignment="1">
      <alignment vertical="center" wrapText="1"/>
    </xf>
    <xf numFmtId="8" fontId="6" fillId="0" borderId="2" xfId="0" applyNumberFormat="1" applyFont="1" applyBorder="1"/>
    <xf numFmtId="6" fontId="6" fillId="0" borderId="43" xfId="0" applyNumberFormat="1" applyFont="1" applyBorder="1" applyAlignment="1">
      <alignment vertical="center" wrapText="1"/>
    </xf>
    <xf numFmtId="6" fontId="6" fillId="0" borderId="44" xfId="0" applyNumberFormat="1" applyFont="1" applyBorder="1" applyAlignment="1">
      <alignment vertical="center" wrapText="1"/>
    </xf>
    <xf numFmtId="164" fontId="0" fillId="0" borderId="0" xfId="1" applyFont="1"/>
    <xf numFmtId="0" fontId="36" fillId="0" borderId="0" xfId="0" applyFont="1"/>
    <xf numFmtId="164" fontId="21" fillId="0" borderId="4" xfId="1" applyFont="1" applyBorder="1" applyAlignment="1">
      <alignment horizontal="center" vertical="center"/>
    </xf>
    <xf numFmtId="2" fontId="0" fillId="0" borderId="0" xfId="0" applyNumberFormat="1"/>
    <xf numFmtId="2" fontId="19" fillId="0" borderId="0" xfId="0" applyNumberFormat="1" applyFont="1"/>
    <xf numFmtId="2" fontId="20" fillId="0" borderId="3" xfId="0" applyNumberFormat="1" applyFont="1" applyBorder="1" applyAlignment="1">
      <alignment horizontal="center" vertical="center"/>
    </xf>
    <xf numFmtId="2" fontId="20" fillId="0" borderId="4" xfId="0" applyNumberFormat="1" applyFont="1" applyBorder="1" applyAlignment="1">
      <alignment horizontal="center" vertical="center" wrapTex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2" fontId="21" fillId="0" borderId="4" xfId="0" applyNumberFormat="1" applyFont="1" applyBorder="1" applyAlignment="1">
      <alignment horizontal="center" vertical="center" wrapText="1"/>
    </xf>
    <xf numFmtId="2" fontId="23" fillId="0" borderId="0" xfId="0" applyNumberFormat="1" applyFont="1" applyAlignment="1">
      <alignment horizontal="justify" vertical="center"/>
    </xf>
    <xf numFmtId="2" fontId="0" fillId="0" borderId="0" xfId="0" applyNumberFormat="1" applyAlignment="1">
      <alignment vertical="center"/>
    </xf>
    <xf numFmtId="2" fontId="20" fillId="0" borderId="35" xfId="0" applyNumberFormat="1" applyFont="1" applyBorder="1" applyAlignment="1">
      <alignment horizontal="center" vertical="center" wrapText="1"/>
    </xf>
    <xf numFmtId="2" fontId="21" fillId="0" borderId="8" xfId="0" applyNumberFormat="1" applyFont="1" applyBorder="1" applyAlignment="1">
      <alignment horizontal="center" vertical="center"/>
    </xf>
    <xf numFmtId="2" fontId="25" fillId="0" borderId="8" xfId="0" applyNumberFormat="1" applyFont="1" applyBorder="1" applyAlignment="1">
      <alignment vertical="center"/>
    </xf>
    <xf numFmtId="2" fontId="0" fillId="0" borderId="8" xfId="0" applyNumberFormat="1" applyBorder="1" applyAlignment="1">
      <alignment vertical="center"/>
    </xf>
    <xf numFmtId="2" fontId="0" fillId="0" borderId="8" xfId="0" applyNumberFormat="1" applyBorder="1"/>
    <xf numFmtId="2" fontId="26" fillId="0" borderId="5" xfId="0" applyNumberFormat="1" applyFont="1" applyBorder="1" applyAlignment="1">
      <alignment vertical="center"/>
    </xf>
    <xf numFmtId="2" fontId="29" fillId="0" borderId="0" xfId="0" applyNumberFormat="1" applyFont="1" applyAlignment="1">
      <alignment horizontal="center" vertical="center" wrapText="1"/>
    </xf>
    <xf numFmtId="2" fontId="33" fillId="4" borderId="46" xfId="0" applyNumberFormat="1" applyFont="1" applyFill="1" applyBorder="1" applyAlignment="1">
      <alignment vertical="center" wrapText="1"/>
    </xf>
    <xf numFmtId="2" fontId="33" fillId="4" borderId="45" xfId="0" applyNumberFormat="1" applyFont="1" applyFill="1" applyBorder="1" applyAlignment="1">
      <alignment vertical="center" wrapText="1"/>
    </xf>
    <xf numFmtId="2" fontId="33" fillId="0" borderId="47" xfId="0" applyNumberFormat="1" applyFont="1" applyBorder="1" applyAlignment="1">
      <alignment horizontal="center" vertical="center" wrapText="1"/>
    </xf>
    <xf numFmtId="2" fontId="36" fillId="0" borderId="25" xfId="3" applyNumberFormat="1" applyFont="1" applyBorder="1" applyAlignment="1">
      <alignment horizontal="center" vertical="center"/>
    </xf>
    <xf numFmtId="2" fontId="36" fillId="0" borderId="25" xfId="1" applyNumberFormat="1" applyFont="1" applyBorder="1" applyAlignment="1">
      <alignment horizontal="center" vertical="center"/>
    </xf>
    <xf numFmtId="2" fontId="37" fillId="0" borderId="0" xfId="0" applyNumberFormat="1" applyFont="1" applyAlignment="1">
      <alignment vertical="center" wrapText="1"/>
    </xf>
    <xf numFmtId="2" fontId="36" fillId="0" borderId="0" xfId="1" applyNumberFormat="1" applyFont="1" applyAlignment="1">
      <alignment horizontal="right"/>
    </xf>
    <xf numFmtId="2" fontId="36" fillId="0" borderId="0" xfId="0" applyNumberFormat="1" applyFont="1"/>
    <xf numFmtId="2" fontId="33" fillId="4" borderId="54" xfId="0" applyNumberFormat="1" applyFont="1" applyFill="1" applyBorder="1" applyAlignment="1">
      <alignment horizontal="center" vertical="center" wrapText="1"/>
    </xf>
    <xf numFmtId="2" fontId="33" fillId="4" borderId="55" xfId="0" applyNumberFormat="1" applyFont="1" applyFill="1" applyBorder="1" applyAlignment="1">
      <alignment horizontal="center" vertical="center" wrapText="1"/>
    </xf>
    <xf numFmtId="2" fontId="36" fillId="0" borderId="25" xfId="1" applyNumberFormat="1" applyFont="1" applyBorder="1" applyAlignment="1"/>
    <xf numFmtId="2" fontId="36" fillId="0" borderId="25" xfId="1" applyNumberFormat="1" applyFont="1" applyBorder="1" applyAlignment="1">
      <alignment horizontal="center"/>
    </xf>
    <xf numFmtId="2" fontId="34" fillId="0" borderId="0" xfId="0" applyNumberFormat="1" applyFont="1" applyAlignment="1">
      <alignment vertical="center" wrapText="1"/>
    </xf>
    <xf numFmtId="2" fontId="36" fillId="0" borderId="0" xfId="1" applyNumberFormat="1" applyFont="1" applyAlignment="1">
      <alignment horizontal="center"/>
    </xf>
    <xf numFmtId="2" fontId="33" fillId="0" borderId="25" xfId="0" applyNumberFormat="1" applyFont="1" applyBorder="1" applyAlignment="1">
      <alignment horizontal="center" vertical="center" wrapText="1"/>
    </xf>
    <xf numFmtId="2" fontId="36" fillId="0" borderId="25" xfId="1" applyNumberFormat="1" applyFont="1" applyFill="1" applyBorder="1"/>
    <xf numFmtId="2" fontId="30" fillId="0" borderId="0" xfId="0" applyNumberFormat="1" applyFont="1" applyAlignment="1">
      <alignment vertical="center"/>
    </xf>
    <xf numFmtId="2" fontId="0" fillId="0" borderId="0" xfId="1" applyNumberFormat="1" applyFont="1"/>
    <xf numFmtId="2" fontId="31" fillId="4" borderId="0" xfId="0" applyNumberFormat="1" applyFont="1" applyFill="1" applyAlignment="1">
      <alignment horizontal="center" vertical="center" wrapText="1"/>
    </xf>
    <xf numFmtId="2" fontId="36" fillId="0" borderId="25" xfId="3" applyNumberFormat="1" applyFont="1" applyBorder="1"/>
    <xf numFmtId="2" fontId="30" fillId="0" borderId="0" xfId="0" applyNumberFormat="1" applyFont="1" applyAlignment="1">
      <alignment vertical="center" wrapText="1"/>
    </xf>
    <xf numFmtId="2" fontId="0" fillId="0" borderId="25" xfId="1" applyNumberFormat="1" applyFont="1" applyBorder="1"/>
    <xf numFmtId="2" fontId="40" fillId="0" borderId="0" xfId="0" applyNumberFormat="1" applyFont="1" applyAlignment="1">
      <alignment vertical="center" wrapText="1"/>
    </xf>
    <xf numFmtId="2" fontId="39" fillId="0" borderId="0" xfId="0" applyNumberFormat="1" applyFont="1" applyAlignment="1">
      <alignment horizontal="center" vertical="center" wrapText="1"/>
    </xf>
    <xf numFmtId="2" fontId="36" fillId="0" borderId="0" xfId="3" applyNumberFormat="1" applyFont="1" applyBorder="1"/>
    <xf numFmtId="164" fontId="19" fillId="0" borderId="0" xfId="1" applyFont="1"/>
    <xf numFmtId="164" fontId="20" fillId="0" borderId="4" xfId="1" applyFont="1" applyBorder="1" applyAlignment="1">
      <alignment horizontal="center" vertical="center" wrapText="1"/>
    </xf>
    <xf numFmtId="164" fontId="21" fillId="0" borderId="4" xfId="1" applyFont="1" applyBorder="1" applyAlignment="1">
      <alignment horizontal="center" vertical="center" wrapText="1"/>
    </xf>
    <xf numFmtId="164" fontId="0" fillId="0" borderId="0" xfId="1" applyFont="1" applyAlignment="1">
      <alignment vertical="center"/>
    </xf>
    <xf numFmtId="164" fontId="20" fillId="0" borderId="35" xfId="1" applyFont="1" applyBorder="1" applyAlignment="1">
      <alignment horizontal="center" vertical="center" wrapText="1"/>
    </xf>
    <xf numFmtId="164" fontId="21" fillId="0" borderId="2" xfId="1" applyFont="1" applyBorder="1" applyAlignment="1">
      <alignment horizontal="center" vertical="center"/>
    </xf>
    <xf numFmtId="164" fontId="25" fillId="0" borderId="8" xfId="1" applyFont="1" applyBorder="1" applyAlignment="1">
      <alignment vertical="center"/>
    </xf>
    <xf numFmtId="164" fontId="26" fillId="0" borderId="5" xfId="1" applyFont="1" applyBorder="1" applyAlignment="1">
      <alignment vertical="center"/>
    </xf>
    <xf numFmtId="164" fontId="21" fillId="0" borderId="5" xfId="1" applyFont="1" applyBorder="1" applyAlignment="1">
      <alignment horizontal="center" vertical="center"/>
    </xf>
    <xf numFmtId="164" fontId="29" fillId="0" borderId="0" xfId="1" applyFont="1" applyAlignment="1">
      <alignment horizontal="center" vertical="center" wrapText="1"/>
    </xf>
    <xf numFmtId="164" fontId="37" fillId="0" borderId="0" xfId="1" applyFont="1" applyAlignment="1">
      <alignment vertical="center" wrapText="1"/>
    </xf>
    <xf numFmtId="164" fontId="34" fillId="0" borderId="25" xfId="1" applyFont="1" applyBorder="1" applyAlignment="1">
      <alignment horizontal="center" vertical="center" wrapText="1"/>
    </xf>
    <xf numFmtId="164" fontId="34" fillId="0" borderId="0" xfId="1" applyFont="1" applyAlignment="1">
      <alignment vertical="center" wrapText="1"/>
    </xf>
    <xf numFmtId="164" fontId="33" fillId="0" borderId="25" xfId="1" applyFont="1" applyBorder="1" applyAlignment="1">
      <alignment horizontal="center" vertical="center" wrapText="1"/>
    </xf>
    <xf numFmtId="164" fontId="30" fillId="0" borderId="0" xfId="1" applyFont="1" applyAlignment="1">
      <alignment vertical="center" wrapText="1"/>
    </xf>
    <xf numFmtId="164" fontId="39" fillId="0" borderId="0" xfId="1" applyFont="1" applyAlignment="1">
      <alignment horizontal="center" vertical="center" wrapText="1"/>
    </xf>
    <xf numFmtId="166" fontId="6" fillId="0" borderId="12" xfId="1" applyNumberFormat="1" applyFont="1" applyBorder="1" applyAlignment="1">
      <alignment vertical="center" wrapText="1"/>
    </xf>
    <xf numFmtId="166" fontId="6" fillId="0" borderId="19" xfId="1" applyNumberFormat="1" applyFont="1" applyBorder="1" applyAlignment="1">
      <alignment vertical="center" wrapText="1"/>
    </xf>
    <xf numFmtId="166" fontId="6" fillId="0" borderId="1" xfId="1" applyNumberFormat="1" applyFont="1" applyBorder="1"/>
    <xf numFmtId="44" fontId="21" fillId="0" borderId="4" xfId="3" applyFont="1" applyBorder="1" applyAlignment="1">
      <alignment horizontal="left" vertical="top"/>
    </xf>
    <xf numFmtId="44" fontId="36" fillId="0" borderId="25" xfId="3" applyFont="1" applyBorder="1" applyAlignment="1">
      <alignment horizontal="left" vertical="top"/>
    </xf>
    <xf numFmtId="2" fontId="38" fillId="0" borderId="25" xfId="0" applyNumberFormat="1" applyFont="1" applyBorder="1" applyAlignment="1">
      <alignment horizontal="center" vertical="center" wrapText="1"/>
    </xf>
    <xf numFmtId="2" fontId="39" fillId="0" borderId="25" xfId="0" applyNumberFormat="1" applyFont="1" applyBorder="1" applyAlignment="1">
      <alignment horizontal="center" vertical="center" wrapText="1"/>
    </xf>
    <xf numFmtId="2" fontId="38" fillId="0" borderId="49" xfId="0" applyNumberFormat="1" applyFont="1" applyBorder="1" applyAlignment="1">
      <alignment horizontal="center" vertical="center" wrapText="1"/>
    </xf>
    <xf numFmtId="2" fontId="38" fillId="0" borderId="33" xfId="0" applyNumberFormat="1" applyFont="1" applyBorder="1" applyAlignment="1">
      <alignment horizontal="center" vertical="center" wrapText="1"/>
    </xf>
    <xf numFmtId="2" fontId="28" fillId="0" borderId="0" xfId="0" applyNumberFormat="1" applyFont="1" applyAlignment="1">
      <alignment horizontal="center"/>
    </xf>
    <xf numFmtId="2" fontId="28" fillId="0" borderId="49" xfId="0" applyNumberFormat="1" applyFont="1" applyBorder="1" applyAlignment="1">
      <alignment horizontal="center"/>
    </xf>
    <xf numFmtId="2" fontId="28" fillId="0" borderId="33" xfId="0" applyNumberFormat="1" applyFont="1" applyBorder="1" applyAlignment="1">
      <alignment horizontal="center"/>
    </xf>
    <xf numFmtId="2" fontId="41" fillId="0" borderId="25" xfId="0" applyNumberFormat="1" applyFont="1" applyBorder="1" applyAlignment="1">
      <alignment horizontal="center" vertical="center" wrapText="1"/>
    </xf>
    <xf numFmtId="2" fontId="34" fillId="0" borderId="25" xfId="0" applyNumberFormat="1" applyFont="1" applyBorder="1" applyAlignment="1">
      <alignment horizontal="center" vertical="center" wrapText="1"/>
    </xf>
    <xf numFmtId="2" fontId="31" fillId="4" borderId="48" xfId="0" applyNumberFormat="1" applyFont="1" applyFill="1" applyBorder="1" applyAlignment="1">
      <alignment horizontal="center" vertical="center" wrapText="1"/>
    </xf>
    <xf numFmtId="2" fontId="31" fillId="4" borderId="0" xfId="0" applyNumberFormat="1" applyFont="1" applyFill="1" applyAlignment="1">
      <alignment horizontal="center" vertical="center" wrapText="1"/>
    </xf>
    <xf numFmtId="2" fontId="31" fillId="4" borderId="46" xfId="0" applyNumberFormat="1" applyFont="1" applyFill="1" applyBorder="1" applyAlignment="1">
      <alignment horizontal="center" vertical="center" wrapText="1"/>
    </xf>
    <xf numFmtId="2" fontId="42" fillId="0" borderId="49" xfId="0" applyNumberFormat="1" applyFont="1" applyBorder="1" applyAlignment="1">
      <alignment horizontal="center" vertical="center" wrapText="1"/>
    </xf>
    <xf numFmtId="2" fontId="42" fillId="0" borderId="50" xfId="0" applyNumberFormat="1" applyFont="1" applyBorder="1" applyAlignment="1">
      <alignment horizontal="center" vertical="center" wrapText="1"/>
    </xf>
    <xf numFmtId="2" fontId="42" fillId="0" borderId="33" xfId="0" applyNumberFormat="1" applyFont="1" applyBorder="1" applyAlignment="1">
      <alignment horizontal="center" vertical="center" wrapText="1"/>
    </xf>
    <xf numFmtId="2" fontId="29" fillId="0" borderId="48" xfId="0" applyNumberFormat="1" applyFont="1" applyBorder="1" applyAlignment="1">
      <alignment horizontal="center" vertical="center"/>
    </xf>
    <xf numFmtId="2" fontId="29" fillId="0" borderId="0" xfId="0" applyNumberFormat="1" applyFont="1" applyAlignment="1">
      <alignment horizontal="center" vertical="center"/>
    </xf>
    <xf numFmtId="2" fontId="34" fillId="0" borderId="49" xfId="0" applyNumberFormat="1" applyFont="1" applyBorder="1" applyAlignment="1">
      <alignment horizontal="center" vertical="center" wrapText="1"/>
    </xf>
    <xf numFmtId="2" fontId="34" fillId="0" borderId="50" xfId="0" applyNumberFormat="1" applyFont="1" applyBorder="1" applyAlignment="1">
      <alignment horizontal="center" vertical="center" wrapText="1"/>
    </xf>
    <xf numFmtId="2" fontId="34" fillId="0" borderId="33" xfId="0" applyNumberFormat="1" applyFont="1" applyBorder="1" applyAlignment="1">
      <alignment horizontal="center" vertical="center" wrapText="1"/>
    </xf>
    <xf numFmtId="2" fontId="33" fillId="4" borderId="51" xfId="0" applyNumberFormat="1" applyFont="1" applyFill="1" applyBorder="1" applyAlignment="1">
      <alignment horizontal="center" vertical="center" wrapText="1"/>
    </xf>
    <xf numFmtId="2" fontId="33" fillId="4" borderId="52" xfId="0" applyNumberFormat="1" applyFont="1" applyFill="1" applyBorder="1" applyAlignment="1">
      <alignment horizontal="center" vertical="center" wrapText="1"/>
    </xf>
    <xf numFmtId="2" fontId="33" fillId="4" borderId="53" xfId="0" applyNumberFormat="1" applyFont="1" applyFill="1" applyBorder="1" applyAlignment="1">
      <alignment horizontal="center" vertical="center" wrapText="1"/>
    </xf>
    <xf numFmtId="2" fontId="33" fillId="4" borderId="54" xfId="0" applyNumberFormat="1" applyFont="1" applyFill="1" applyBorder="1" applyAlignment="1">
      <alignment horizontal="center" vertical="center" wrapText="1"/>
    </xf>
    <xf numFmtId="2" fontId="33" fillId="4" borderId="55" xfId="0" applyNumberFormat="1" applyFont="1" applyFill="1" applyBorder="1" applyAlignment="1">
      <alignment horizontal="center" vertical="center" wrapText="1"/>
    </xf>
    <xf numFmtId="2" fontId="33" fillId="4" borderId="56" xfId="0" applyNumberFormat="1" applyFont="1" applyFill="1" applyBorder="1" applyAlignment="1">
      <alignment horizontal="center" vertical="center" wrapText="1"/>
    </xf>
    <xf numFmtId="2" fontId="33" fillId="0" borderId="49" xfId="0" applyNumberFormat="1" applyFont="1" applyBorder="1" applyAlignment="1">
      <alignment horizontal="center" vertical="center" wrapText="1"/>
    </xf>
    <xf numFmtId="2" fontId="33" fillId="0" borderId="50" xfId="0" applyNumberFormat="1" applyFont="1" applyBorder="1" applyAlignment="1">
      <alignment horizontal="center" vertical="center" wrapText="1"/>
    </xf>
    <xf numFmtId="2" fontId="33" fillId="0" borderId="33" xfId="0" applyNumberFormat="1" applyFont="1" applyBorder="1" applyAlignment="1">
      <alignment horizontal="center" vertical="center" wrapText="1"/>
    </xf>
    <xf numFmtId="2" fontId="33" fillId="0" borderId="25" xfId="0" applyNumberFormat="1" applyFont="1" applyBorder="1" applyAlignment="1">
      <alignment horizontal="center" vertical="center" wrapText="1"/>
    </xf>
    <xf numFmtId="2" fontId="21" fillId="0" borderId="6" xfId="0" applyNumberFormat="1" applyFont="1" applyBorder="1" applyAlignment="1">
      <alignment horizontal="center" vertical="center"/>
    </xf>
    <xf numFmtId="2" fontId="21" fillId="0" borderId="41" xfId="0" applyNumberFormat="1" applyFont="1" applyBorder="1" applyAlignment="1">
      <alignment horizontal="center" vertical="center"/>
    </xf>
    <xf numFmtId="2" fontId="21" fillId="0" borderId="2" xfId="0" applyNumberFormat="1" applyFont="1" applyBorder="1" applyAlignment="1">
      <alignment horizontal="center" vertical="center"/>
    </xf>
    <xf numFmtId="2" fontId="27" fillId="0" borderId="6" xfId="0" applyNumberFormat="1" applyFont="1" applyBorder="1" applyAlignment="1">
      <alignment horizontal="center" vertical="center"/>
    </xf>
    <xf numFmtId="2" fontId="27" fillId="0" borderId="2" xfId="0" applyNumberFormat="1" applyFont="1" applyBorder="1" applyAlignment="1">
      <alignment horizontal="center" vertical="center"/>
    </xf>
    <xf numFmtId="2" fontId="24" fillId="0" borderId="6" xfId="0" applyNumberFormat="1" applyFont="1" applyBorder="1" applyAlignment="1">
      <alignment horizontal="center" vertical="center" wrapText="1"/>
    </xf>
    <xf numFmtId="2" fontId="24" fillId="0" borderId="7"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2" fontId="20" fillId="0" borderId="6" xfId="0" applyNumberFormat="1" applyFont="1" applyBorder="1" applyAlignment="1">
      <alignment horizontal="center" vertical="center" wrapText="1"/>
    </xf>
    <xf numFmtId="2" fontId="20" fillId="0" borderId="2" xfId="0" applyNumberFormat="1" applyFont="1" applyBorder="1" applyAlignment="1">
      <alignment horizontal="center" vertical="center" wrapText="1"/>
    </xf>
    <xf numFmtId="2" fontId="21" fillId="0" borderId="6"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2" fontId="22" fillId="0" borderId="6" xfId="0" applyNumberFormat="1" applyFont="1" applyBorder="1" applyAlignment="1">
      <alignment horizontal="center" vertical="center" wrapText="1"/>
    </xf>
    <xf numFmtId="2" fontId="22" fillId="0" borderId="7" xfId="0" applyNumberFormat="1" applyFont="1" applyBorder="1" applyAlignment="1">
      <alignment horizontal="center" vertical="center" wrapText="1"/>
    </xf>
    <xf numFmtId="2" fontId="22" fillId="0" borderId="2"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2" fontId="22" fillId="0" borderId="6" xfId="0" applyNumberFormat="1" applyFont="1" applyBorder="1" applyAlignment="1">
      <alignment horizontal="center" vertical="center"/>
    </xf>
    <xf numFmtId="2" fontId="22" fillId="0" borderId="7" xfId="0" applyNumberFormat="1" applyFont="1" applyBorder="1" applyAlignment="1">
      <alignment horizontal="center" vertical="center"/>
    </xf>
    <xf numFmtId="2" fontId="22" fillId="0" borderId="2" xfId="0" applyNumberFormat="1" applyFont="1" applyBorder="1" applyAlignment="1">
      <alignment horizontal="center" vertical="center"/>
    </xf>
    <xf numFmtId="2" fontId="20" fillId="0" borderId="6" xfId="0" applyNumberFormat="1" applyFont="1" applyBorder="1" applyAlignment="1">
      <alignment horizontal="center" vertical="center"/>
    </xf>
    <xf numFmtId="2" fontId="20" fillId="0" borderId="7" xfId="0" applyNumberFormat="1" applyFont="1" applyBorder="1" applyAlignment="1">
      <alignment horizontal="center" vertical="center"/>
    </xf>
    <xf numFmtId="2" fontId="20" fillId="0" borderId="2" xfId="0" applyNumberFormat="1" applyFont="1" applyBorder="1" applyAlignment="1">
      <alignment horizontal="center" vertical="center"/>
    </xf>
    <xf numFmtId="0" fontId="12" fillId="0" borderId="0" xfId="0" applyFont="1" applyAlignment="1">
      <alignment horizontal="center"/>
    </xf>
    <xf numFmtId="8" fontId="6" fillId="0" borderId="39" xfId="0" applyNumberFormat="1" applyFont="1" applyBorder="1" applyAlignment="1">
      <alignment horizontal="center"/>
    </xf>
    <xf numFmtId="0" fontId="6" fillId="0" borderId="3" xfId="0" applyFont="1" applyBorder="1" applyAlignment="1">
      <alignment horizont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6" fontId="6" fillId="0" borderId="13" xfId="0" applyNumberFormat="1" applyFont="1" applyBorder="1" applyAlignment="1">
      <alignment vertical="center" wrapText="1"/>
    </xf>
    <xf numFmtId="6" fontId="6" fillId="0" borderId="11" xfId="0" applyNumberFormat="1" applyFont="1" applyBorder="1" applyAlignment="1">
      <alignment vertical="center" wrapText="1"/>
    </xf>
    <xf numFmtId="6" fontId="6" fillId="0" borderId="42" xfId="0" applyNumberFormat="1" applyFont="1" applyBorder="1" applyAlignment="1">
      <alignment vertical="center" wrapText="1"/>
    </xf>
    <xf numFmtId="6" fontId="6" fillId="0" borderId="17" xfId="0" applyNumberFormat="1"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10" xfId="0" applyFont="1" applyBorder="1" applyAlignment="1">
      <alignmen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2" xfId="0" applyFont="1" applyBorder="1" applyAlignment="1">
      <alignment vertical="center" wrapText="1"/>
    </xf>
    <xf numFmtId="0" fontId="18" fillId="3" borderId="22" xfId="0" applyFont="1" applyFill="1" applyBorder="1" applyAlignment="1">
      <alignment vertical="center" wrapText="1"/>
    </xf>
    <xf numFmtId="0" fontId="18" fillId="3" borderId="23" xfId="0" applyFont="1" applyFill="1" applyBorder="1" applyAlignment="1">
      <alignment vertical="center" wrapText="1"/>
    </xf>
    <xf numFmtId="0" fontId="18" fillId="3" borderId="24" xfId="0" applyFont="1" applyFill="1" applyBorder="1" applyAlignment="1">
      <alignment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xf>
    <xf numFmtId="0" fontId="7" fillId="0" borderId="0" xfId="0" applyFont="1" applyAlignment="1">
      <alignment horizontal="center" vertical="center"/>
    </xf>
    <xf numFmtId="0" fontId="17" fillId="3" borderId="22" xfId="0" applyFont="1" applyFill="1" applyBorder="1" applyAlignment="1">
      <alignment vertical="center" wrapText="1"/>
    </xf>
    <xf numFmtId="0" fontId="17" fillId="3" borderId="23" xfId="0" applyFont="1" applyFill="1" applyBorder="1" applyAlignment="1">
      <alignment vertical="center" wrapText="1"/>
    </xf>
    <xf numFmtId="0" fontId="17" fillId="3" borderId="24" xfId="0" applyFont="1" applyFill="1" applyBorder="1" applyAlignment="1">
      <alignment vertical="center" wrapText="1"/>
    </xf>
    <xf numFmtId="0" fontId="7" fillId="3" borderId="18" xfId="0" applyFont="1" applyFill="1" applyBorder="1" applyAlignment="1">
      <alignment horizontal="left" vertical="center" wrapText="1" indent="1"/>
    </xf>
    <xf numFmtId="0" fontId="7" fillId="3" borderId="19" xfId="0" applyFont="1" applyFill="1" applyBorder="1" applyAlignment="1">
      <alignment horizontal="left" vertical="center" wrapText="1" indent="1"/>
    </xf>
    <xf numFmtId="0" fontId="7" fillId="3" borderId="12" xfId="0" applyFont="1" applyFill="1" applyBorder="1" applyAlignment="1">
      <alignment horizontal="left" vertical="center" wrapText="1" indent="1"/>
    </xf>
  </cellXfs>
  <cellStyles count="4">
    <cellStyle name="Comma" xfId="1" builtinId="3"/>
    <cellStyle name="Currency" xfId="3" builtinId="4"/>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13607</xdr:colOff>
      <xdr:row>2</xdr:row>
      <xdr:rowOff>157844</xdr:rowOff>
    </xdr:from>
    <xdr:to>
      <xdr:col>8</xdr:col>
      <xdr:colOff>3268435</xdr:colOff>
      <xdr:row>25</xdr:row>
      <xdr:rowOff>81644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807" y="767444"/>
          <a:ext cx="6923314" cy="418011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510540</xdr:colOff>
      <xdr:row>0</xdr:row>
      <xdr:rowOff>15240</xdr:rowOff>
    </xdr:from>
    <xdr:to>
      <xdr:col>4</xdr:col>
      <xdr:colOff>1386840</xdr:colOff>
      <xdr:row>2</xdr:row>
      <xdr:rowOff>205740</xdr:rowOff>
    </xdr:to>
    <xdr:pic>
      <xdr:nvPicPr>
        <xdr:cNvPr id="3" name="Picture 2">
          <a:extLst>
            <a:ext uri="{FF2B5EF4-FFF2-40B4-BE49-F238E27FC236}">
              <a16:creationId xmlns:a16="http://schemas.microsoft.com/office/drawing/2014/main" id="{A269C331-D3F1-4D0D-86D0-59DB767C43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7040" y="15240"/>
          <a:ext cx="876300" cy="571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G29"/>
  <sheetViews>
    <sheetView view="pageBreakPreview" topLeftCell="A14" zoomScaleNormal="100" zoomScaleSheetLayoutView="100" workbookViewId="0">
      <selection activeCell="B29" sqref="B29"/>
    </sheetView>
  </sheetViews>
  <sheetFormatPr defaultRowHeight="14.4" x14ac:dyDescent="0.3"/>
  <cols>
    <col min="8" max="8" width="9.109375" customWidth="1"/>
    <col min="9" max="9" width="83.44140625" customWidth="1"/>
  </cols>
  <sheetData>
    <row r="2" spans="1:7" ht="33" x14ac:dyDescent="0.6">
      <c r="A2" s="1"/>
      <c r="F2" s="2" t="s">
        <v>0</v>
      </c>
      <c r="G2" s="1"/>
    </row>
    <row r="3" spans="1:7" x14ac:dyDescent="0.3">
      <c r="A3" s="1"/>
    </row>
    <row r="29" spans="2:4" ht="24.6" x14ac:dyDescent="0.4">
      <c r="B29" s="24" t="s">
        <v>245</v>
      </c>
      <c r="D29" s="24"/>
    </row>
  </sheetData>
  <pageMargins left="0.7" right="0.7" top="0.75" bottom="0.75" header="0.3" footer="0.3"/>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AF32-5249-4D25-A442-F4ED17EC8270}">
  <sheetPr>
    <pageSetUpPr fitToPage="1"/>
  </sheetPr>
  <dimension ref="A1:H133"/>
  <sheetViews>
    <sheetView zoomScale="126" workbookViewId="0">
      <selection activeCell="C60" sqref="C60"/>
    </sheetView>
  </sheetViews>
  <sheetFormatPr defaultRowHeight="14.4" x14ac:dyDescent="0.3"/>
  <cols>
    <col min="1" max="1" width="27.77734375" style="82" customWidth="1"/>
    <col min="2" max="2" width="28.109375" style="82" customWidth="1"/>
    <col min="3" max="3" width="28.109375" style="79" customWidth="1"/>
    <col min="4" max="4" width="32.21875" style="82" customWidth="1"/>
    <col min="5" max="5" width="29.21875" style="82" customWidth="1"/>
    <col min="6" max="6" width="17.88671875" style="82" customWidth="1"/>
    <col min="7" max="8" width="8.88671875" style="82"/>
  </cols>
  <sheetData>
    <row r="1" spans="1:6" ht="15.6" x14ac:dyDescent="0.3">
      <c r="B1" s="83" t="s">
        <v>0</v>
      </c>
      <c r="C1" s="123"/>
    </row>
    <row r="3" spans="1:6" ht="25.8" customHeight="1" thickBot="1" x14ac:dyDescent="0.35"/>
    <row r="4" spans="1:6" ht="15" thickBot="1" x14ac:dyDescent="0.35">
      <c r="A4" s="190" t="s">
        <v>187</v>
      </c>
      <c r="B4" s="191"/>
      <c r="C4" s="191"/>
      <c r="D4" s="191"/>
      <c r="E4" s="192"/>
    </row>
    <row r="5" spans="1:6" ht="15" thickBot="1" x14ac:dyDescent="0.35">
      <c r="A5" s="84" t="s">
        <v>129</v>
      </c>
      <c r="B5" s="85" t="s">
        <v>246</v>
      </c>
      <c r="C5" s="124" t="s">
        <v>188</v>
      </c>
      <c r="D5" s="85" t="s">
        <v>189</v>
      </c>
      <c r="E5" s="85" t="s">
        <v>247</v>
      </c>
    </row>
    <row r="6" spans="1:6" ht="15" thickBot="1" x14ac:dyDescent="0.35">
      <c r="A6" s="86" t="s">
        <v>151</v>
      </c>
      <c r="B6" s="87">
        <v>8150.77</v>
      </c>
      <c r="C6" s="143">
        <f t="shared" ref="C6:C10" si="0">B6*4.9%+B6</f>
        <v>8550.1577300000008</v>
      </c>
      <c r="D6" s="143">
        <f t="shared" ref="D6:E6" si="1">C6*4.6%+C6</f>
        <v>8943.4649855800017</v>
      </c>
      <c r="E6" s="143">
        <f t="shared" si="1"/>
        <v>9354.8643749166822</v>
      </c>
    </row>
    <row r="7" spans="1:6" ht="15" thickBot="1" x14ac:dyDescent="0.35">
      <c r="A7" s="86" t="s">
        <v>122</v>
      </c>
      <c r="B7" s="87">
        <v>14777.95</v>
      </c>
      <c r="C7" s="143">
        <f t="shared" si="0"/>
        <v>15502.06955</v>
      </c>
      <c r="D7" s="143">
        <f t="shared" ref="D7:E7" si="2">C7*4.6%+C7</f>
        <v>16215.1647493</v>
      </c>
      <c r="E7" s="143">
        <f t="shared" si="2"/>
        <v>16961.062327767799</v>
      </c>
    </row>
    <row r="8" spans="1:6" ht="15" thickBot="1" x14ac:dyDescent="0.35">
      <c r="A8" s="86" t="s">
        <v>123</v>
      </c>
      <c r="B8" s="87">
        <v>17850.8</v>
      </c>
      <c r="C8" s="143">
        <f t="shared" si="0"/>
        <v>18725.4892</v>
      </c>
      <c r="D8" s="143">
        <f t="shared" ref="D8:E8" si="3">C8*4.6%+C8</f>
        <v>19586.8617032</v>
      </c>
      <c r="E8" s="143">
        <f t="shared" si="3"/>
        <v>20487.857341547202</v>
      </c>
    </row>
    <row r="9" spans="1:6" ht="15" thickBot="1" x14ac:dyDescent="0.35">
      <c r="A9" s="86" t="s">
        <v>124</v>
      </c>
      <c r="B9" s="87">
        <v>25670.94</v>
      </c>
      <c r="C9" s="143">
        <f t="shared" si="0"/>
        <v>26928.816059999997</v>
      </c>
      <c r="D9" s="143">
        <f t="shared" ref="D9:E9" si="4">C9*4.6%+C9</f>
        <v>28167.541598759999</v>
      </c>
      <c r="E9" s="143">
        <f t="shared" si="4"/>
        <v>29463.248512302958</v>
      </c>
    </row>
    <row r="10" spans="1:6" ht="15" thickBot="1" x14ac:dyDescent="0.35">
      <c r="A10" s="86" t="s">
        <v>125</v>
      </c>
      <c r="B10" s="87">
        <v>30950</v>
      </c>
      <c r="C10" s="143">
        <f t="shared" si="0"/>
        <v>32466.55</v>
      </c>
      <c r="D10" s="143">
        <f t="shared" ref="D10:E10" si="5">C10*4.6%+C10</f>
        <v>33960.011299999998</v>
      </c>
      <c r="E10" s="143">
        <f t="shared" si="5"/>
        <v>35522.171819800002</v>
      </c>
    </row>
    <row r="11" spans="1:6" ht="15" thickBot="1" x14ac:dyDescent="0.35">
      <c r="A11" s="86" t="s">
        <v>152</v>
      </c>
      <c r="B11" s="88" t="s">
        <v>153</v>
      </c>
      <c r="C11" s="125"/>
      <c r="D11" s="88" t="s">
        <v>153</v>
      </c>
      <c r="E11" s="88" t="s">
        <v>153</v>
      </c>
    </row>
    <row r="12" spans="1:6" ht="15.6" thickBot="1" x14ac:dyDescent="0.35">
      <c r="A12" s="89"/>
    </row>
    <row r="13" spans="1:6" ht="15" thickBot="1" x14ac:dyDescent="0.35">
      <c r="A13" s="193" t="s">
        <v>190</v>
      </c>
      <c r="B13" s="194"/>
      <c r="C13" s="194"/>
      <c r="D13" s="194"/>
      <c r="E13" s="194"/>
      <c r="F13" s="195"/>
    </row>
    <row r="14" spans="1:6" ht="15" thickBot="1" x14ac:dyDescent="0.35">
      <c r="A14" s="193" t="s">
        <v>129</v>
      </c>
      <c r="B14" s="195"/>
      <c r="C14" s="127" t="s">
        <v>246</v>
      </c>
      <c r="D14" s="91" t="s">
        <v>188</v>
      </c>
      <c r="E14" s="91" t="s">
        <v>189</v>
      </c>
      <c r="F14" s="91" t="s">
        <v>247</v>
      </c>
    </row>
    <row r="15" spans="1:6" ht="36" customHeight="1" thickBot="1" x14ac:dyDescent="0.35">
      <c r="A15" s="184" t="s">
        <v>148</v>
      </c>
      <c r="B15" s="185"/>
      <c r="C15" s="87">
        <v>584.53</v>
      </c>
      <c r="D15" s="143">
        <f t="shared" ref="D15:D18" si="6">C15*4.9%+C15</f>
        <v>613.17196999999999</v>
      </c>
      <c r="E15" s="143">
        <f t="shared" ref="E15:F15" si="7">D15*4.6%+D15</f>
        <v>641.37788062000004</v>
      </c>
      <c r="F15" s="143">
        <f t="shared" si="7"/>
        <v>670.88126312852</v>
      </c>
    </row>
    <row r="16" spans="1:6" ht="15" thickBot="1" x14ac:dyDescent="0.35">
      <c r="A16" s="174" t="s">
        <v>149</v>
      </c>
      <c r="B16" s="176"/>
      <c r="C16" s="87">
        <v>2274.8000000000002</v>
      </c>
      <c r="D16" s="143">
        <f t="shared" si="6"/>
        <v>2386.2652000000003</v>
      </c>
      <c r="E16" s="143">
        <f t="shared" ref="E16:F16" si="8">D16*4.6%+D16</f>
        <v>2496.0333992000001</v>
      </c>
      <c r="F16" s="143">
        <f t="shared" si="8"/>
        <v>2610.8509355632</v>
      </c>
    </row>
    <row r="17" spans="1:6" ht="15" thickBot="1" x14ac:dyDescent="0.35">
      <c r="A17" s="174" t="s">
        <v>150</v>
      </c>
      <c r="B17" s="176"/>
      <c r="C17" s="87">
        <v>3047</v>
      </c>
      <c r="D17" s="143">
        <f t="shared" si="6"/>
        <v>3196.3029999999999</v>
      </c>
      <c r="E17" s="143">
        <f t="shared" ref="E17:F17" si="9">D17*4.6%+D17</f>
        <v>3343.332938</v>
      </c>
      <c r="F17" s="143">
        <f t="shared" si="9"/>
        <v>3497.1262531480002</v>
      </c>
    </row>
    <row r="18" spans="1:6" ht="15" thickBot="1" x14ac:dyDescent="0.35">
      <c r="A18" s="174" t="s">
        <v>151</v>
      </c>
      <c r="B18" s="176"/>
      <c r="C18" s="87">
        <v>6050</v>
      </c>
      <c r="D18" s="143">
        <f t="shared" si="6"/>
        <v>6346.45</v>
      </c>
      <c r="E18" s="143">
        <f t="shared" ref="E18:F18" si="10">D18*4.6%+D18</f>
        <v>6638.3867</v>
      </c>
      <c r="F18" s="143">
        <f t="shared" si="10"/>
        <v>6943.7524881999998</v>
      </c>
    </row>
    <row r="19" spans="1:6" ht="15" thickBot="1" x14ac:dyDescent="0.35">
      <c r="A19" s="90"/>
      <c r="B19" s="90"/>
      <c r="C19" s="126"/>
      <c r="D19" s="90"/>
    </row>
    <row r="20" spans="1:6" ht="16.2" thickBot="1" x14ac:dyDescent="0.35">
      <c r="A20" s="179" t="s">
        <v>191</v>
      </c>
      <c r="B20" s="180"/>
      <c r="C20" s="180"/>
      <c r="D20" s="180"/>
      <c r="E20" s="180"/>
      <c r="F20" s="181"/>
    </row>
    <row r="21" spans="1:6" ht="15" thickBot="1" x14ac:dyDescent="0.35">
      <c r="A21" s="182" t="s">
        <v>129</v>
      </c>
      <c r="B21" s="183"/>
      <c r="C21" s="127" t="s">
        <v>246</v>
      </c>
      <c r="D21" s="91" t="s">
        <v>188</v>
      </c>
      <c r="E21" s="91" t="s">
        <v>189</v>
      </c>
      <c r="F21" s="91" t="s">
        <v>247</v>
      </c>
    </row>
    <row r="22" spans="1:6" ht="15" thickBot="1" x14ac:dyDescent="0.35">
      <c r="A22" s="174" t="s">
        <v>154</v>
      </c>
      <c r="B22" s="176"/>
      <c r="C22" s="128">
        <v>727.21</v>
      </c>
      <c r="D22" s="143">
        <f t="shared" ref="D22:D30" si="11">C22*4.9%+C22</f>
        <v>762.84329000000002</v>
      </c>
      <c r="E22" s="143">
        <f t="shared" ref="E22:F22" si="12">D22*4.6%+D22</f>
        <v>797.93408134000003</v>
      </c>
      <c r="F22" s="143">
        <f t="shared" si="12"/>
        <v>834.63904908164</v>
      </c>
    </row>
    <row r="23" spans="1:6" ht="15" thickBot="1" x14ac:dyDescent="0.35">
      <c r="A23" s="174" t="s">
        <v>155</v>
      </c>
      <c r="B23" s="176"/>
      <c r="C23" s="81">
        <v>284.13</v>
      </c>
      <c r="D23" s="143">
        <f t="shared" si="11"/>
        <v>298.05237</v>
      </c>
      <c r="E23" s="143">
        <f t="shared" ref="E23:F23" si="13">D23*4.6%+D23</f>
        <v>311.76277901999998</v>
      </c>
      <c r="F23" s="143">
        <f t="shared" si="13"/>
        <v>326.10386685492</v>
      </c>
    </row>
    <row r="24" spans="1:6" ht="15" thickBot="1" x14ac:dyDescent="0.35">
      <c r="A24" s="174" t="s">
        <v>156</v>
      </c>
      <c r="B24" s="176"/>
      <c r="C24" s="81">
        <v>10310.299999999999</v>
      </c>
      <c r="D24" s="143">
        <f t="shared" si="11"/>
        <v>10815.5047</v>
      </c>
      <c r="E24" s="143">
        <f t="shared" ref="E24:F24" si="14">D24*4.6%+D24</f>
        <v>11313.017916199999</v>
      </c>
      <c r="F24" s="143">
        <f t="shared" si="14"/>
        <v>11833.416740345199</v>
      </c>
    </row>
    <row r="25" spans="1:6" ht="15" thickBot="1" x14ac:dyDescent="0.35">
      <c r="A25" s="174" t="s">
        <v>157</v>
      </c>
      <c r="B25" s="176"/>
      <c r="C25" s="81">
        <v>59450.6</v>
      </c>
      <c r="D25" s="143">
        <f t="shared" si="11"/>
        <v>62363.679400000001</v>
      </c>
      <c r="E25" s="143">
        <f t="shared" ref="E25:F25" si="15">D25*4.6%+D25</f>
        <v>65232.408652400001</v>
      </c>
      <c r="F25" s="143">
        <f t="shared" si="15"/>
        <v>68233.099450410402</v>
      </c>
    </row>
    <row r="26" spans="1:6" ht="15" thickBot="1" x14ac:dyDescent="0.35">
      <c r="A26" s="174" t="s">
        <v>158</v>
      </c>
      <c r="B26" s="176"/>
      <c r="C26" s="81">
        <v>7700</v>
      </c>
      <c r="D26" s="143">
        <f t="shared" si="11"/>
        <v>8077.3</v>
      </c>
      <c r="E26" s="143">
        <f t="shared" ref="E26:F26" si="16">D26*4.6%+D26</f>
        <v>8448.8557999999994</v>
      </c>
      <c r="F26" s="143">
        <f t="shared" si="16"/>
        <v>8837.5031667999992</v>
      </c>
    </row>
    <row r="27" spans="1:6" ht="15" thickBot="1" x14ac:dyDescent="0.35">
      <c r="A27" s="174" t="s">
        <v>160</v>
      </c>
      <c r="B27" s="176"/>
      <c r="C27" s="81">
        <v>1019.7</v>
      </c>
      <c r="D27" s="143">
        <f t="shared" si="11"/>
        <v>1069.6653000000001</v>
      </c>
      <c r="E27" s="143">
        <f t="shared" ref="E27:F27" si="17">D27*4.6%+D27</f>
        <v>1118.8699038000002</v>
      </c>
      <c r="F27" s="143">
        <f t="shared" si="17"/>
        <v>1170.3379193748001</v>
      </c>
    </row>
    <row r="28" spans="1:6" ht="15" thickBot="1" x14ac:dyDescent="0.35">
      <c r="A28" s="174" t="s">
        <v>159</v>
      </c>
      <c r="B28" s="176"/>
      <c r="C28" s="81">
        <v>962.5</v>
      </c>
      <c r="D28" s="143">
        <f t="shared" si="11"/>
        <v>1009.6625</v>
      </c>
      <c r="E28" s="143">
        <f t="shared" ref="E28:F28" si="18">D28*4.6%+D28</f>
        <v>1056.1069749999999</v>
      </c>
      <c r="F28" s="143">
        <f t="shared" si="18"/>
        <v>1104.6878958499999</v>
      </c>
    </row>
    <row r="29" spans="1:6" ht="15" thickBot="1" x14ac:dyDescent="0.35">
      <c r="A29" s="174" t="s">
        <v>161</v>
      </c>
      <c r="B29" s="176"/>
      <c r="C29" s="81">
        <v>1562</v>
      </c>
      <c r="D29" s="143">
        <f t="shared" si="11"/>
        <v>1638.538</v>
      </c>
      <c r="E29" s="143">
        <f t="shared" ref="E29:F29" si="19">D29*4.6%+D29</f>
        <v>1713.910748</v>
      </c>
      <c r="F29" s="143">
        <f t="shared" si="19"/>
        <v>1792.750642408</v>
      </c>
    </row>
    <row r="30" spans="1:6" ht="15" thickBot="1" x14ac:dyDescent="0.35">
      <c r="A30" s="174" t="s">
        <v>162</v>
      </c>
      <c r="B30" s="176"/>
      <c r="C30" s="81">
        <v>462</v>
      </c>
      <c r="D30" s="143">
        <f t="shared" si="11"/>
        <v>484.63799999999998</v>
      </c>
      <c r="E30" s="143">
        <f t="shared" ref="E30:F30" si="20">D30*4.6%+D30</f>
        <v>506.93134799999996</v>
      </c>
      <c r="F30" s="143">
        <f t="shared" si="20"/>
        <v>530.250190008</v>
      </c>
    </row>
    <row r="31" spans="1:6" x14ac:dyDescent="0.3">
      <c r="A31" s="92"/>
      <c r="B31" s="93"/>
      <c r="C31" s="129"/>
      <c r="D31" s="94"/>
      <c r="E31" s="95"/>
      <c r="F31" s="95"/>
    </row>
    <row r="32" spans="1:6" ht="15" thickBot="1" x14ac:dyDescent="0.35">
      <c r="A32" s="96"/>
      <c r="B32" s="96"/>
      <c r="C32" s="130"/>
      <c r="D32" s="96"/>
      <c r="E32" s="96"/>
      <c r="F32" s="96"/>
    </row>
    <row r="33" spans="1:6" ht="16.2" thickBot="1" x14ac:dyDescent="0.35">
      <c r="A33" s="179" t="s">
        <v>111</v>
      </c>
      <c r="B33" s="180"/>
      <c r="C33" s="180"/>
      <c r="D33" s="180"/>
      <c r="E33" s="180"/>
      <c r="F33" s="181"/>
    </row>
    <row r="34" spans="1:6" ht="15" thickBot="1" x14ac:dyDescent="0.35">
      <c r="A34" s="182" t="s">
        <v>129</v>
      </c>
      <c r="B34" s="189"/>
      <c r="C34" s="127" t="s">
        <v>246</v>
      </c>
      <c r="D34" s="91" t="s">
        <v>188</v>
      </c>
      <c r="E34" s="91" t="s">
        <v>189</v>
      </c>
      <c r="F34" s="91" t="s">
        <v>247</v>
      </c>
    </row>
    <row r="35" spans="1:6" ht="15" thickBot="1" x14ac:dyDescent="0.35">
      <c r="A35" s="174" t="s">
        <v>192</v>
      </c>
      <c r="B35" s="175"/>
      <c r="C35" s="131"/>
      <c r="D35" s="87" t="s">
        <v>193</v>
      </c>
      <c r="E35" s="87" t="s">
        <v>193</v>
      </c>
      <c r="F35" s="87" t="s">
        <v>193</v>
      </c>
    </row>
    <row r="36" spans="1:6" ht="15" thickBot="1" x14ac:dyDescent="0.35">
      <c r="A36" s="184" t="s">
        <v>192</v>
      </c>
      <c r="B36" s="185"/>
      <c r="C36" s="87">
        <v>7.25</v>
      </c>
      <c r="D36" s="143">
        <f t="shared" ref="D36:D46" si="21">C36*4.9%+C36</f>
        <v>7.6052499999999998</v>
      </c>
      <c r="E36" s="143">
        <f t="shared" ref="E36:F36" si="22">D36*4.6%+D36</f>
        <v>7.9550915</v>
      </c>
      <c r="F36" s="143">
        <f t="shared" si="22"/>
        <v>8.3210257090000006</v>
      </c>
    </row>
    <row r="37" spans="1:6" ht="15" thickBot="1" x14ac:dyDescent="0.35">
      <c r="A37" s="174" t="s">
        <v>112</v>
      </c>
      <c r="B37" s="176"/>
      <c r="C37" s="87">
        <v>8.5</v>
      </c>
      <c r="D37" s="143">
        <f t="shared" si="21"/>
        <v>8.9164999999999992</v>
      </c>
      <c r="E37" s="143">
        <f t="shared" ref="E37:F37" si="23">D37*4.6%+D37</f>
        <v>9.3266589999999994</v>
      </c>
      <c r="F37" s="143">
        <f t="shared" si="23"/>
        <v>9.7556853139999991</v>
      </c>
    </row>
    <row r="38" spans="1:6" ht="15" thickBot="1" x14ac:dyDescent="0.35">
      <c r="A38" s="174" t="s">
        <v>163</v>
      </c>
      <c r="B38" s="176"/>
      <c r="C38" s="87">
        <v>9.1</v>
      </c>
      <c r="D38" s="143">
        <f t="shared" si="21"/>
        <v>9.5458999999999996</v>
      </c>
      <c r="E38" s="143">
        <f t="shared" ref="E38:F38" si="24">D38*4.6%+D38</f>
        <v>9.9850113999999994</v>
      </c>
      <c r="F38" s="143">
        <f t="shared" si="24"/>
        <v>10.444321924399999</v>
      </c>
    </row>
    <row r="39" spans="1:6" ht="15" thickBot="1" x14ac:dyDescent="0.35">
      <c r="A39" s="174" t="s">
        <v>164</v>
      </c>
      <c r="B39" s="176"/>
      <c r="C39" s="87">
        <v>9.9</v>
      </c>
      <c r="D39" s="143">
        <f t="shared" si="21"/>
        <v>10.3851</v>
      </c>
      <c r="E39" s="143">
        <f t="shared" ref="E39:F39" si="25">D39*4.6%+D39</f>
        <v>10.8628146</v>
      </c>
      <c r="F39" s="143">
        <f t="shared" si="25"/>
        <v>11.3625040716</v>
      </c>
    </row>
    <row r="40" spans="1:6" ht="15" thickBot="1" x14ac:dyDescent="0.35">
      <c r="A40" s="174" t="s">
        <v>194</v>
      </c>
      <c r="B40" s="176"/>
      <c r="C40" s="87">
        <v>10.45</v>
      </c>
      <c r="D40" s="143">
        <f t="shared" si="21"/>
        <v>10.96205</v>
      </c>
      <c r="E40" s="143">
        <f t="shared" ref="E40:F40" si="26">D40*4.6%+D40</f>
        <v>11.466304299999999</v>
      </c>
      <c r="F40" s="143">
        <f t="shared" si="26"/>
        <v>11.993754297799999</v>
      </c>
    </row>
    <row r="41" spans="1:6" ht="15" thickBot="1" x14ac:dyDescent="0.35">
      <c r="A41" s="184" t="s">
        <v>165</v>
      </c>
      <c r="B41" s="185"/>
      <c r="C41" s="87">
        <v>14.52</v>
      </c>
      <c r="D41" s="143">
        <f t="shared" si="21"/>
        <v>15.231479999999999</v>
      </c>
      <c r="E41" s="143">
        <f t="shared" ref="E41:F41" si="27">D41*4.6%+D41</f>
        <v>15.93212808</v>
      </c>
      <c r="F41" s="143">
        <f t="shared" si="27"/>
        <v>16.665005971679999</v>
      </c>
    </row>
    <row r="42" spans="1:6" ht="15" thickBot="1" x14ac:dyDescent="0.35">
      <c r="A42" s="184" t="s">
        <v>166</v>
      </c>
      <c r="B42" s="185"/>
      <c r="C42" s="87">
        <v>17.05</v>
      </c>
      <c r="D42" s="143">
        <f t="shared" si="21"/>
        <v>17.885450000000002</v>
      </c>
      <c r="E42" s="143">
        <f t="shared" ref="E42:F42" si="28">D42*4.6%+D42</f>
        <v>18.708180700000003</v>
      </c>
      <c r="F42" s="143">
        <f t="shared" si="28"/>
        <v>19.568757012200003</v>
      </c>
    </row>
    <row r="43" spans="1:6" ht="15" thickBot="1" x14ac:dyDescent="0.35">
      <c r="A43" s="184" t="s">
        <v>167</v>
      </c>
      <c r="B43" s="185"/>
      <c r="C43" s="87">
        <v>21.78</v>
      </c>
      <c r="D43" s="143">
        <f t="shared" si="21"/>
        <v>22.84722</v>
      </c>
      <c r="E43" s="143">
        <f t="shared" ref="E43:F43" si="29">D43*4.6%+D43</f>
        <v>23.898192120000001</v>
      </c>
      <c r="F43" s="143">
        <f t="shared" si="29"/>
        <v>24.997508957520001</v>
      </c>
    </row>
    <row r="44" spans="1:6" ht="15" thickBot="1" x14ac:dyDescent="0.35">
      <c r="A44" s="174" t="s">
        <v>195</v>
      </c>
      <c r="B44" s="176"/>
      <c r="C44" s="87">
        <v>27.98</v>
      </c>
      <c r="D44" s="143">
        <f t="shared" si="21"/>
        <v>29.351020000000002</v>
      </c>
      <c r="E44" s="143">
        <f t="shared" ref="E44:F44" si="30">D44*4.6%+D44</f>
        <v>30.701166920000002</v>
      </c>
      <c r="F44" s="143">
        <f t="shared" si="30"/>
        <v>32.113420598320005</v>
      </c>
    </row>
    <row r="45" spans="1:6" ht="15" thickBot="1" x14ac:dyDescent="0.35">
      <c r="A45" s="174" t="s">
        <v>168</v>
      </c>
      <c r="B45" s="176"/>
      <c r="C45" s="87">
        <v>10.130000000000001</v>
      </c>
      <c r="D45" s="143">
        <f t="shared" si="21"/>
        <v>10.626370000000001</v>
      </c>
      <c r="E45" s="143">
        <f t="shared" ref="E45:F45" si="31">D45*4.6%+D45</f>
        <v>11.115183020000002</v>
      </c>
      <c r="F45" s="143">
        <f t="shared" si="31"/>
        <v>11.626481438920003</v>
      </c>
    </row>
    <row r="46" spans="1:6" ht="15" thickBot="1" x14ac:dyDescent="0.35">
      <c r="A46" s="174" t="s">
        <v>169</v>
      </c>
      <c r="B46" s="176"/>
      <c r="C46" s="87">
        <v>110</v>
      </c>
      <c r="D46" s="143">
        <f t="shared" si="21"/>
        <v>115.39</v>
      </c>
      <c r="E46" s="143">
        <f t="shared" ref="E46:F46" si="32">D46*4.6%+D46</f>
        <v>120.69794</v>
      </c>
      <c r="F46" s="143">
        <f t="shared" si="32"/>
        <v>126.25004524000001</v>
      </c>
    </row>
    <row r="47" spans="1:6" ht="15" thickBot="1" x14ac:dyDescent="0.35">
      <c r="A47" s="90"/>
      <c r="B47" s="90"/>
      <c r="C47" s="126"/>
      <c r="D47" s="90"/>
      <c r="E47" s="90"/>
    </row>
    <row r="48" spans="1:6" ht="28.8" customHeight="1" thickBot="1" x14ac:dyDescent="0.35">
      <c r="A48" s="186" t="s">
        <v>170</v>
      </c>
      <c r="B48" s="187"/>
      <c r="C48" s="187"/>
      <c r="D48" s="187"/>
      <c r="E48" s="187"/>
      <c r="F48" s="188"/>
    </row>
    <row r="49" spans="1:6" ht="15" thickBot="1" x14ac:dyDescent="0.35">
      <c r="A49" s="182" t="s">
        <v>129</v>
      </c>
      <c r="B49" s="183"/>
      <c r="C49" s="127" t="s">
        <v>246</v>
      </c>
      <c r="D49" s="91" t="s">
        <v>188</v>
      </c>
      <c r="E49" s="91" t="s">
        <v>189</v>
      </c>
      <c r="F49" s="91" t="s">
        <v>247</v>
      </c>
    </row>
    <row r="50" spans="1:6" ht="15" thickBot="1" x14ac:dyDescent="0.35">
      <c r="A50" s="174" t="s">
        <v>171</v>
      </c>
      <c r="B50" s="176"/>
      <c r="C50" s="87">
        <v>9.58</v>
      </c>
      <c r="D50" s="143">
        <f t="shared" ref="D50:D59" si="33">C50*4.9%+C50</f>
        <v>10.04942</v>
      </c>
      <c r="E50" s="143">
        <f t="shared" ref="E50:F50" si="34">D50*4.6%+D50</f>
        <v>10.511693319999999</v>
      </c>
      <c r="F50" s="143">
        <f t="shared" si="34"/>
        <v>10.995231212719998</v>
      </c>
    </row>
    <row r="51" spans="1:6" ht="15" thickBot="1" x14ac:dyDescent="0.35">
      <c r="A51" s="174" t="s">
        <v>172</v>
      </c>
      <c r="B51" s="176"/>
      <c r="C51" s="87">
        <v>10.09</v>
      </c>
      <c r="D51" s="143">
        <f t="shared" si="33"/>
        <v>10.58441</v>
      </c>
      <c r="E51" s="143">
        <f t="shared" ref="E51:F51" si="35">D51*4.6%+D51</f>
        <v>11.07129286</v>
      </c>
      <c r="F51" s="143">
        <f t="shared" si="35"/>
        <v>11.580572331559999</v>
      </c>
    </row>
    <row r="52" spans="1:6" ht="15" thickBot="1" x14ac:dyDescent="0.35">
      <c r="A52" s="174" t="s">
        <v>173</v>
      </c>
      <c r="B52" s="176"/>
      <c r="C52" s="87">
        <v>10.78</v>
      </c>
      <c r="D52" s="143">
        <f t="shared" si="33"/>
        <v>11.308219999999999</v>
      </c>
      <c r="E52" s="143">
        <f t="shared" ref="E52:F52" si="36">D52*4.6%+D52</f>
        <v>11.828398119999999</v>
      </c>
      <c r="F52" s="143">
        <f t="shared" si="36"/>
        <v>12.37250443352</v>
      </c>
    </row>
    <row r="53" spans="1:6" ht="15" thickBot="1" x14ac:dyDescent="0.35">
      <c r="A53" s="174" t="s">
        <v>174</v>
      </c>
      <c r="B53" s="176"/>
      <c r="C53" s="87">
        <v>11.55</v>
      </c>
      <c r="D53" s="143">
        <f t="shared" si="33"/>
        <v>12.115950000000002</v>
      </c>
      <c r="E53" s="143">
        <f t="shared" ref="E53:F53" si="37">D53*4.6%+D53</f>
        <v>12.673283700000002</v>
      </c>
      <c r="F53" s="143">
        <f t="shared" si="37"/>
        <v>13.256254750200002</v>
      </c>
    </row>
    <row r="54" spans="1:6" ht="15" thickBot="1" x14ac:dyDescent="0.35">
      <c r="A54" s="174" t="s">
        <v>175</v>
      </c>
      <c r="B54" s="176"/>
      <c r="C54" s="87">
        <v>12.21</v>
      </c>
      <c r="D54" s="143">
        <f t="shared" si="33"/>
        <v>12.808290000000001</v>
      </c>
      <c r="E54" s="143">
        <f t="shared" ref="E54:F54" si="38">D54*4.6%+D54</f>
        <v>13.397471340000001</v>
      </c>
      <c r="F54" s="143">
        <f t="shared" si="38"/>
        <v>14.013755021640002</v>
      </c>
    </row>
    <row r="55" spans="1:6" ht="15" thickBot="1" x14ac:dyDescent="0.35">
      <c r="A55" s="174" t="s">
        <v>176</v>
      </c>
      <c r="B55" s="176"/>
      <c r="C55" s="87">
        <v>13.09</v>
      </c>
      <c r="D55" s="143">
        <f t="shared" si="33"/>
        <v>13.73141</v>
      </c>
      <c r="E55" s="143">
        <f t="shared" ref="E55:F55" si="39">D55*4.6%+D55</f>
        <v>14.36305486</v>
      </c>
      <c r="F55" s="143">
        <f t="shared" si="39"/>
        <v>15.023755383559999</v>
      </c>
    </row>
    <row r="56" spans="1:6" ht="15" thickBot="1" x14ac:dyDescent="0.35">
      <c r="A56" s="174" t="s">
        <v>177</v>
      </c>
      <c r="B56" s="176"/>
      <c r="C56" s="87">
        <v>13.53</v>
      </c>
      <c r="D56" s="143">
        <f t="shared" si="33"/>
        <v>14.192969999999999</v>
      </c>
      <c r="E56" s="143">
        <f t="shared" ref="E56:F56" si="40">D56*4.6%+D56</f>
        <v>14.84584662</v>
      </c>
      <c r="F56" s="143">
        <f t="shared" si="40"/>
        <v>15.528755564519999</v>
      </c>
    </row>
    <row r="57" spans="1:6" ht="15" thickBot="1" x14ac:dyDescent="0.35">
      <c r="A57" s="174" t="s">
        <v>178</v>
      </c>
      <c r="B57" s="176"/>
      <c r="C57" s="87">
        <v>15.16</v>
      </c>
      <c r="D57" s="143">
        <f t="shared" si="33"/>
        <v>15.902839999999999</v>
      </c>
      <c r="E57" s="143">
        <f t="shared" ref="E57:F57" si="41">D57*4.6%+D57</f>
        <v>16.63437064</v>
      </c>
      <c r="F57" s="143">
        <f t="shared" si="41"/>
        <v>17.399551689439999</v>
      </c>
    </row>
    <row r="58" spans="1:6" ht="15" thickBot="1" x14ac:dyDescent="0.35">
      <c r="A58" s="174" t="s">
        <v>179</v>
      </c>
      <c r="B58" s="176"/>
      <c r="C58" s="87">
        <v>19.79</v>
      </c>
      <c r="D58" s="143">
        <f t="shared" si="33"/>
        <v>20.759709999999998</v>
      </c>
      <c r="E58" s="143">
        <f t="shared" ref="E58:F58" si="42">D58*4.6%+D58</f>
        <v>21.714656659999999</v>
      </c>
      <c r="F58" s="143">
        <f t="shared" si="42"/>
        <v>22.713530866359999</v>
      </c>
    </row>
    <row r="59" spans="1:6" ht="15" thickBot="1" x14ac:dyDescent="0.35">
      <c r="A59" s="177" t="s">
        <v>180</v>
      </c>
      <c r="B59" s="178"/>
      <c r="C59" s="87">
        <v>17.03</v>
      </c>
      <c r="D59" s="143">
        <f t="shared" si="33"/>
        <v>17.864470000000001</v>
      </c>
      <c r="E59" s="143">
        <f t="shared" ref="E59:F59" si="43">D59*4.6%+D59</f>
        <v>18.686235620000001</v>
      </c>
      <c r="F59" s="143">
        <f t="shared" si="43"/>
        <v>19.545802458520001</v>
      </c>
    </row>
    <row r="60" spans="1:6" ht="15" thickBot="1" x14ac:dyDescent="0.35">
      <c r="A60" s="90"/>
      <c r="B60" s="90"/>
      <c r="C60" s="126"/>
      <c r="D60" s="90"/>
    </row>
    <row r="61" spans="1:6" ht="31.2" customHeight="1" thickBot="1" x14ac:dyDescent="0.35">
      <c r="A61" s="179" t="s">
        <v>181</v>
      </c>
      <c r="B61" s="180"/>
      <c r="C61" s="180"/>
      <c r="D61" s="180"/>
      <c r="E61" s="180"/>
      <c r="F61" s="181"/>
    </row>
    <row r="62" spans="1:6" ht="15" thickBot="1" x14ac:dyDescent="0.35">
      <c r="A62" s="182" t="s">
        <v>182</v>
      </c>
      <c r="B62" s="183"/>
      <c r="C62" s="127" t="s">
        <v>246</v>
      </c>
      <c r="D62" s="91" t="s">
        <v>188</v>
      </c>
      <c r="E62" s="91" t="s">
        <v>189</v>
      </c>
      <c r="F62" s="91" t="s">
        <v>247</v>
      </c>
    </row>
    <row r="63" spans="1:6" ht="15" thickBot="1" x14ac:dyDescent="0.35">
      <c r="A63" s="174" t="s">
        <v>183</v>
      </c>
      <c r="B63" s="176"/>
      <c r="C63" s="142">
        <v>55</v>
      </c>
      <c r="D63" s="142">
        <f>C63*4.9%+C63</f>
        <v>57.695</v>
      </c>
      <c r="E63" s="142" t="s">
        <v>196</v>
      </c>
      <c r="F63" s="142" t="s">
        <v>197</v>
      </c>
    </row>
    <row r="64" spans="1:6" ht="15" thickBot="1" x14ac:dyDescent="0.35">
      <c r="A64" s="174" t="s">
        <v>198</v>
      </c>
      <c r="B64" s="176"/>
      <c r="C64" s="142">
        <v>0</v>
      </c>
      <c r="D64" s="143">
        <f t="shared" ref="D64:D75" si="44">C64*4.9%+C64</f>
        <v>0</v>
      </c>
      <c r="E64" s="143">
        <f t="shared" ref="E64:F64" si="45">D64*4.6%+D64</f>
        <v>0</v>
      </c>
      <c r="F64" s="143">
        <f t="shared" si="45"/>
        <v>0</v>
      </c>
    </row>
    <row r="65" spans="1:6" ht="15" thickBot="1" x14ac:dyDescent="0.35">
      <c r="A65" s="174" t="s">
        <v>199</v>
      </c>
      <c r="B65" s="176"/>
      <c r="C65" s="142">
        <v>4.96</v>
      </c>
      <c r="D65" s="143">
        <f t="shared" si="44"/>
        <v>5.2030399999999997</v>
      </c>
      <c r="E65" s="143">
        <f t="shared" ref="E65:F65" si="46">D65*4.6%+D65</f>
        <v>5.4423798399999992</v>
      </c>
      <c r="F65" s="143">
        <f t="shared" si="46"/>
        <v>5.6927293126399992</v>
      </c>
    </row>
    <row r="66" spans="1:6" ht="15" thickBot="1" x14ac:dyDescent="0.35">
      <c r="A66" s="174" t="s">
        <v>200</v>
      </c>
      <c r="B66" s="176"/>
      <c r="C66" s="142">
        <v>7.1</v>
      </c>
      <c r="D66" s="143">
        <f t="shared" si="44"/>
        <v>7.4478999999999997</v>
      </c>
      <c r="E66" s="143">
        <f t="shared" ref="E66:F66" si="47">D66*4.6%+D66</f>
        <v>7.7905033999999995</v>
      </c>
      <c r="F66" s="143">
        <f t="shared" si="47"/>
        <v>8.1488665563999998</v>
      </c>
    </row>
    <row r="67" spans="1:6" ht="15" thickBot="1" x14ac:dyDescent="0.35">
      <c r="A67" s="174" t="s">
        <v>201</v>
      </c>
      <c r="B67" s="176"/>
      <c r="C67" s="142">
        <v>0</v>
      </c>
      <c r="D67" s="143">
        <f t="shared" si="44"/>
        <v>0</v>
      </c>
      <c r="E67" s="143">
        <f t="shared" ref="E67:F67" si="48">D67*4.6%+D67</f>
        <v>0</v>
      </c>
      <c r="F67" s="143">
        <f t="shared" si="48"/>
        <v>0</v>
      </c>
    </row>
    <row r="68" spans="1:6" ht="15" thickBot="1" x14ac:dyDescent="0.35">
      <c r="A68" s="174" t="s">
        <v>202</v>
      </c>
      <c r="B68" s="176"/>
      <c r="C68" s="142">
        <v>4.7699999999999996</v>
      </c>
      <c r="D68" s="143">
        <f t="shared" si="44"/>
        <v>5.0037299999999991</v>
      </c>
      <c r="E68" s="143">
        <f t="shared" ref="E68:F68" si="49">D68*4.6%+D68</f>
        <v>5.2339015799999995</v>
      </c>
      <c r="F68" s="143">
        <f t="shared" si="49"/>
        <v>5.4746610526799993</v>
      </c>
    </row>
    <row r="69" spans="1:6" ht="15" thickBot="1" x14ac:dyDescent="0.35">
      <c r="A69" s="174" t="s">
        <v>203</v>
      </c>
      <c r="B69" s="176"/>
      <c r="C69" s="142">
        <v>6.82</v>
      </c>
      <c r="D69" s="143">
        <f t="shared" si="44"/>
        <v>7.1541800000000002</v>
      </c>
      <c r="E69" s="143">
        <f t="shared" ref="E69:F69" si="50">D69*4.6%+D69</f>
        <v>7.4832722800000004</v>
      </c>
      <c r="F69" s="143">
        <f t="shared" si="50"/>
        <v>7.8275028048800008</v>
      </c>
    </row>
    <row r="70" spans="1:6" ht="15" thickBot="1" x14ac:dyDescent="0.35">
      <c r="A70" s="174" t="s">
        <v>204</v>
      </c>
      <c r="B70" s="176"/>
      <c r="C70" s="142">
        <v>49.5</v>
      </c>
      <c r="D70" s="143">
        <f t="shared" si="44"/>
        <v>51.9255</v>
      </c>
      <c r="E70" s="143">
        <f t="shared" ref="E70:F70" si="51">D70*4.6%+D70</f>
        <v>54.314073</v>
      </c>
      <c r="F70" s="143">
        <f t="shared" si="51"/>
        <v>56.812520358</v>
      </c>
    </row>
    <row r="71" spans="1:6" ht="15" thickBot="1" x14ac:dyDescent="0.35">
      <c r="A71" s="174" t="s">
        <v>184</v>
      </c>
      <c r="B71" s="176"/>
      <c r="C71" s="142">
        <v>16.5</v>
      </c>
      <c r="D71" s="143">
        <f t="shared" si="44"/>
        <v>17.308499999999999</v>
      </c>
      <c r="E71" s="143">
        <f t="shared" ref="E71:F71" si="52">D71*4.6%+D71</f>
        <v>18.104690999999999</v>
      </c>
      <c r="F71" s="143">
        <f t="shared" si="52"/>
        <v>18.937506786</v>
      </c>
    </row>
    <row r="72" spans="1:6" ht="15" thickBot="1" x14ac:dyDescent="0.35">
      <c r="A72" s="174" t="s">
        <v>205</v>
      </c>
      <c r="B72" s="175"/>
      <c r="C72" s="142">
        <v>330</v>
      </c>
      <c r="D72" s="143">
        <f t="shared" si="44"/>
        <v>346.17</v>
      </c>
      <c r="E72" s="143">
        <f t="shared" ref="E72:F72" si="53">D72*4.6%+D72</f>
        <v>362.09381999999999</v>
      </c>
      <c r="F72" s="143">
        <f t="shared" si="53"/>
        <v>378.75013572</v>
      </c>
    </row>
    <row r="73" spans="1:6" ht="15" thickBot="1" x14ac:dyDescent="0.35">
      <c r="A73" s="174" t="s">
        <v>206</v>
      </c>
      <c r="B73" s="176"/>
      <c r="C73" s="142">
        <v>621.5</v>
      </c>
      <c r="D73" s="143">
        <f t="shared" si="44"/>
        <v>651.95349999999996</v>
      </c>
      <c r="E73" s="143">
        <f t="shared" ref="E73:F73" si="54">D73*4.6%+D73</f>
        <v>681.94336099999998</v>
      </c>
      <c r="F73" s="143">
        <f t="shared" si="54"/>
        <v>713.312755606</v>
      </c>
    </row>
    <row r="74" spans="1:6" ht="15" thickBot="1" x14ac:dyDescent="0.35">
      <c r="A74" s="174" t="s">
        <v>185</v>
      </c>
      <c r="B74" s="176"/>
      <c r="C74" s="142">
        <v>5500</v>
      </c>
      <c r="D74" s="143">
        <f t="shared" si="44"/>
        <v>5769.5</v>
      </c>
      <c r="E74" s="143">
        <f t="shared" ref="E74:F74" si="55">D74*4.6%+D74</f>
        <v>6034.8969999999999</v>
      </c>
      <c r="F74" s="143">
        <f t="shared" si="55"/>
        <v>6312.502262</v>
      </c>
    </row>
    <row r="75" spans="1:6" ht="15" thickBot="1" x14ac:dyDescent="0.35">
      <c r="A75" s="174" t="s">
        <v>186</v>
      </c>
      <c r="B75" s="176"/>
      <c r="C75" s="142">
        <v>5500</v>
      </c>
      <c r="D75" s="143">
        <f t="shared" si="44"/>
        <v>5769.5</v>
      </c>
      <c r="E75" s="143">
        <f t="shared" ref="E75:F75" si="56">D75*4.6%+D75</f>
        <v>6034.8969999999999</v>
      </c>
      <c r="F75" s="143">
        <f t="shared" si="56"/>
        <v>6312.502262</v>
      </c>
    </row>
    <row r="76" spans="1:6" ht="15" x14ac:dyDescent="0.3">
      <c r="A76" s="89"/>
    </row>
    <row r="77" spans="1:6" x14ac:dyDescent="0.3">
      <c r="A77" s="159" t="s">
        <v>222</v>
      </c>
      <c r="B77" s="160"/>
      <c r="C77" s="160"/>
      <c r="D77" s="160"/>
      <c r="E77" s="160"/>
      <c r="F77" s="160"/>
    </row>
    <row r="78" spans="1:6" ht="32.4" hidden="1" customHeight="1" thickBot="1" x14ac:dyDescent="0.35">
      <c r="A78" s="97"/>
      <c r="B78" s="97"/>
      <c r="C78" s="132"/>
    </row>
    <row r="79" spans="1:6" ht="31.8" customHeight="1" x14ac:dyDescent="0.3">
      <c r="A79" s="161" t="s">
        <v>208</v>
      </c>
      <c r="B79" s="162"/>
      <c r="C79" s="162"/>
      <c r="D79" s="162"/>
      <c r="E79" s="162"/>
      <c r="F79" s="163"/>
    </row>
    <row r="80" spans="1:6" x14ac:dyDescent="0.3">
      <c r="A80" s="98" t="s">
        <v>223</v>
      </c>
      <c r="B80" s="99"/>
      <c r="C80" s="100" t="s">
        <v>246</v>
      </c>
      <c r="D80" s="100" t="s">
        <v>188</v>
      </c>
      <c r="E80" s="100" t="s">
        <v>189</v>
      </c>
      <c r="F80" s="100" t="s">
        <v>247</v>
      </c>
    </row>
    <row r="81" spans="1:8" ht="19.8" customHeight="1" x14ac:dyDescent="0.3">
      <c r="A81" s="161" t="s">
        <v>209</v>
      </c>
      <c r="B81" s="163"/>
      <c r="C81" s="101">
        <v>136.88999999999999</v>
      </c>
      <c r="D81" s="101">
        <f>C81*4.9%+C81</f>
        <v>143.59760999999997</v>
      </c>
      <c r="E81" s="102">
        <f>D81*4.6%+D81</f>
        <v>150.20310005999997</v>
      </c>
      <c r="F81" s="102">
        <f>E81*4.6%+E81</f>
        <v>157.11244266275997</v>
      </c>
    </row>
    <row r="82" spans="1:8" ht="15.6" customHeight="1" x14ac:dyDescent="0.3">
      <c r="A82" s="161" t="s">
        <v>210</v>
      </c>
      <c r="B82" s="163"/>
      <c r="C82" s="101">
        <v>174.798</v>
      </c>
      <c r="D82" s="101">
        <f t="shared" ref="D82:D84" si="57">C82*4.9%+C82</f>
        <v>183.363102</v>
      </c>
      <c r="E82" s="102">
        <f t="shared" ref="E82:F82" si="58">D82*4.6%+D82</f>
        <v>191.797804692</v>
      </c>
      <c r="F82" s="102">
        <f t="shared" si="58"/>
        <v>200.620503707832</v>
      </c>
    </row>
    <row r="83" spans="1:8" x14ac:dyDescent="0.3">
      <c r="A83" s="161" t="s">
        <v>211</v>
      </c>
      <c r="B83" s="163"/>
      <c r="C83" s="101">
        <v>294.83999999999997</v>
      </c>
      <c r="D83" s="101">
        <f t="shared" si="57"/>
        <v>309.28715999999997</v>
      </c>
      <c r="E83" s="102">
        <f t="shared" ref="E83:F83" si="59">D83*4.6%+D83</f>
        <v>323.51436935999999</v>
      </c>
      <c r="F83" s="102">
        <f t="shared" si="59"/>
        <v>338.39603035056001</v>
      </c>
    </row>
    <row r="84" spans="1:8" x14ac:dyDescent="0.3">
      <c r="A84" s="161" t="s">
        <v>212</v>
      </c>
      <c r="B84" s="163"/>
      <c r="C84" s="101">
        <v>393.822</v>
      </c>
      <c r="D84" s="101">
        <f t="shared" si="57"/>
        <v>413.11927800000001</v>
      </c>
      <c r="E84" s="102">
        <f t="shared" ref="E84:F84" si="60">D84*4.6%+D84</f>
        <v>432.12276478799998</v>
      </c>
      <c r="F84" s="102">
        <f t="shared" si="60"/>
        <v>452.00041196824799</v>
      </c>
    </row>
    <row r="85" spans="1:8" s="80" customFormat="1" ht="12" x14ac:dyDescent="0.25">
      <c r="A85" s="103"/>
      <c r="B85" s="103"/>
      <c r="C85" s="133"/>
      <c r="D85" s="104"/>
      <c r="E85" s="104"/>
      <c r="F85" s="104"/>
      <c r="G85" s="105"/>
      <c r="H85" s="105"/>
    </row>
    <row r="86" spans="1:8" s="80" customFormat="1" ht="29.4" customHeight="1" x14ac:dyDescent="0.25">
      <c r="A86" s="164" t="s">
        <v>225</v>
      </c>
      <c r="B86" s="165"/>
      <c r="C86" s="165"/>
      <c r="D86" s="165"/>
      <c r="E86" s="165"/>
      <c r="F86" s="166"/>
      <c r="G86" s="105"/>
      <c r="H86" s="105"/>
    </row>
    <row r="87" spans="1:8" s="80" customFormat="1" ht="28.2" customHeight="1" x14ac:dyDescent="0.25">
      <c r="A87" s="167" t="s">
        <v>213</v>
      </c>
      <c r="B87" s="168"/>
      <c r="C87" s="168"/>
      <c r="D87" s="168"/>
      <c r="E87" s="168"/>
      <c r="F87" s="169"/>
      <c r="G87" s="105"/>
      <c r="H87" s="105"/>
    </row>
    <row r="88" spans="1:8" s="80" customFormat="1" ht="19.2" customHeight="1" x14ac:dyDescent="0.25">
      <c r="A88" s="106"/>
      <c r="B88" s="107"/>
      <c r="C88" s="100" t="s">
        <v>246</v>
      </c>
      <c r="D88" s="100" t="s">
        <v>188</v>
      </c>
      <c r="E88" s="100" t="s">
        <v>189</v>
      </c>
      <c r="F88" s="100" t="s">
        <v>247</v>
      </c>
      <c r="G88" s="105"/>
      <c r="H88" s="105"/>
    </row>
    <row r="89" spans="1:8" s="80" customFormat="1" ht="17.399999999999999" customHeight="1" x14ac:dyDescent="0.25">
      <c r="A89" s="152" t="s">
        <v>214</v>
      </c>
      <c r="B89" s="152"/>
      <c r="C89" s="108">
        <v>626.53499999999997</v>
      </c>
      <c r="D89" s="101">
        <f t="shared" ref="D89:D91" si="61">C89*4.9%+C89</f>
        <v>657.23521499999993</v>
      </c>
      <c r="E89" s="102">
        <f t="shared" ref="E89:F89" si="62">D89*4.6%+D89</f>
        <v>687.4680348899999</v>
      </c>
      <c r="F89" s="102">
        <f t="shared" si="62"/>
        <v>719.09156449493992</v>
      </c>
      <c r="G89" s="105"/>
      <c r="H89" s="105"/>
    </row>
    <row r="90" spans="1:8" s="80" customFormat="1" ht="19.8" customHeight="1" x14ac:dyDescent="0.25">
      <c r="A90" s="152" t="s">
        <v>215</v>
      </c>
      <c r="B90" s="152"/>
      <c r="C90" s="109">
        <v>924.53399999999999</v>
      </c>
      <c r="D90" s="101">
        <f t="shared" si="61"/>
        <v>969.83616600000005</v>
      </c>
      <c r="E90" s="102">
        <f t="shared" ref="E90:F90" si="63">D90*4.6%+D90</f>
        <v>1014.4486296360001</v>
      </c>
      <c r="F90" s="102">
        <f t="shared" si="63"/>
        <v>1061.1132665992561</v>
      </c>
      <c r="G90" s="105"/>
      <c r="H90" s="105"/>
    </row>
    <row r="91" spans="1:8" s="80" customFormat="1" ht="12" x14ac:dyDescent="0.25">
      <c r="A91" s="152" t="s">
        <v>212</v>
      </c>
      <c r="B91" s="152"/>
      <c r="C91" s="109">
        <v>1385.748</v>
      </c>
      <c r="D91" s="101">
        <f t="shared" si="61"/>
        <v>1453.6496520000001</v>
      </c>
      <c r="E91" s="102">
        <f t="shared" ref="E91:F91" si="64">D91*4.6%+D91</f>
        <v>1520.5175359920001</v>
      </c>
      <c r="F91" s="102">
        <f t="shared" si="64"/>
        <v>1590.4613426476321</v>
      </c>
      <c r="G91" s="105"/>
      <c r="H91" s="105"/>
    </row>
    <row r="92" spans="1:8" s="80" customFormat="1" ht="12" x14ac:dyDescent="0.25">
      <c r="A92" s="110"/>
      <c r="B92" s="110"/>
      <c r="C92" s="135"/>
      <c r="D92" s="111"/>
      <c r="E92" s="111"/>
      <c r="F92" s="111"/>
      <c r="G92" s="105"/>
      <c r="H92" s="105"/>
    </row>
    <row r="93" spans="1:8" s="80" customFormat="1" ht="12" x14ac:dyDescent="0.25">
      <c r="A93" s="170" t="s">
        <v>216</v>
      </c>
      <c r="B93" s="171"/>
      <c r="C93" s="171"/>
      <c r="D93" s="171"/>
      <c r="E93" s="171"/>
      <c r="F93" s="172"/>
      <c r="G93" s="105"/>
      <c r="H93" s="105"/>
    </row>
    <row r="94" spans="1:8" s="80" customFormat="1" ht="18" customHeight="1" x14ac:dyDescent="0.25">
      <c r="A94" s="173" t="s">
        <v>213</v>
      </c>
      <c r="B94" s="173"/>
      <c r="C94" s="136"/>
      <c r="D94" s="113"/>
      <c r="E94" s="113"/>
      <c r="F94" s="113"/>
      <c r="G94" s="105"/>
      <c r="H94" s="105"/>
    </row>
    <row r="95" spans="1:8" s="80" customFormat="1" ht="12" x14ac:dyDescent="0.25">
      <c r="A95" s="152" t="s">
        <v>217</v>
      </c>
      <c r="B95" s="152"/>
      <c r="C95" s="134">
        <v>300</v>
      </c>
      <c r="D95" s="101">
        <f t="shared" ref="D95" si="65">C95*4.9%+C95</f>
        <v>314.7</v>
      </c>
      <c r="E95" s="102">
        <f t="shared" ref="E95:F95" si="66">D95*4.6%+D95</f>
        <v>329.17619999999999</v>
      </c>
      <c r="F95" s="102">
        <f t="shared" si="66"/>
        <v>344.3183052</v>
      </c>
      <c r="G95" s="105"/>
      <c r="H95" s="105"/>
    </row>
    <row r="96" spans="1:8" x14ac:dyDescent="0.3">
      <c r="A96" s="114"/>
      <c r="D96" s="115"/>
      <c r="E96" s="115"/>
      <c r="F96" s="115"/>
    </row>
    <row r="97" spans="1:6" x14ac:dyDescent="0.3">
      <c r="D97" s="115"/>
      <c r="E97" s="115"/>
      <c r="F97" s="115"/>
    </row>
    <row r="98" spans="1:6" x14ac:dyDescent="0.3">
      <c r="D98" s="115"/>
      <c r="E98" s="115"/>
      <c r="F98" s="115"/>
    </row>
    <row r="99" spans="1:6" ht="14.4" customHeight="1" x14ac:dyDescent="0.3">
      <c r="A99" s="155" t="s">
        <v>218</v>
      </c>
      <c r="B99" s="154"/>
      <c r="C99" s="154"/>
      <c r="D99" s="154"/>
      <c r="E99" s="154"/>
      <c r="F99" s="154"/>
    </row>
    <row r="100" spans="1:6" ht="2.4" customHeight="1" x14ac:dyDescent="0.3">
      <c r="A100" s="155"/>
      <c r="B100" s="154"/>
      <c r="C100" s="154"/>
      <c r="D100" s="154"/>
      <c r="E100" s="154"/>
      <c r="F100" s="154"/>
    </row>
    <row r="101" spans="1:6" ht="12.6" customHeight="1" x14ac:dyDescent="0.3">
      <c r="A101" s="155" t="s">
        <v>213</v>
      </c>
      <c r="B101" s="154"/>
      <c r="C101" s="154"/>
      <c r="D101" s="154"/>
      <c r="E101" s="154"/>
      <c r="F101" s="154"/>
    </row>
    <row r="102" spans="1:6" ht="12.6" customHeight="1" x14ac:dyDescent="0.3">
      <c r="A102" s="116"/>
      <c r="B102" s="116"/>
      <c r="C102" s="100" t="s">
        <v>246</v>
      </c>
      <c r="D102" s="100" t="s">
        <v>188</v>
      </c>
      <c r="E102" s="100" t="s">
        <v>189</v>
      </c>
      <c r="F102" s="100" t="s">
        <v>247</v>
      </c>
    </row>
    <row r="103" spans="1:6" ht="16.8" customHeight="1" x14ac:dyDescent="0.3">
      <c r="A103" s="152" t="s">
        <v>214</v>
      </c>
      <c r="B103" s="152"/>
      <c r="C103" s="117">
        <v>4070.8980000000001</v>
      </c>
      <c r="D103" s="101">
        <f t="shared" ref="D103:D106" si="67">C103*4.9%+C103</f>
        <v>4270.3720020000001</v>
      </c>
      <c r="E103" s="102">
        <f t="shared" ref="E103:F103" si="68">D103*4.6%+D103</f>
        <v>4466.8091140920005</v>
      </c>
      <c r="F103" s="102">
        <f t="shared" si="68"/>
        <v>4672.282333340233</v>
      </c>
    </row>
    <row r="104" spans="1:6" ht="13.8" customHeight="1" x14ac:dyDescent="0.3">
      <c r="A104" s="152" t="s">
        <v>215</v>
      </c>
      <c r="B104" s="152"/>
      <c r="C104" s="117">
        <v>5020.7039999999997</v>
      </c>
      <c r="D104" s="101">
        <f t="shared" si="67"/>
        <v>5266.7184959999995</v>
      </c>
      <c r="E104" s="102">
        <f t="shared" ref="E104:F104" si="69">D104*4.6%+D104</f>
        <v>5508.9875468159998</v>
      </c>
      <c r="F104" s="102">
        <f t="shared" si="69"/>
        <v>5762.4009739695357</v>
      </c>
    </row>
    <row r="105" spans="1:6" x14ac:dyDescent="0.3">
      <c r="A105" s="152" t="s">
        <v>212</v>
      </c>
      <c r="B105" s="152"/>
      <c r="C105" s="117">
        <v>6106.3469999999998</v>
      </c>
      <c r="D105" s="101">
        <f t="shared" si="67"/>
        <v>6405.5580030000001</v>
      </c>
      <c r="E105" s="102">
        <f t="shared" ref="E105:F105" si="70">D105*4.6%+D105</f>
        <v>6700.2136711379999</v>
      </c>
      <c r="F105" s="102">
        <f t="shared" si="70"/>
        <v>7008.4235000103481</v>
      </c>
    </row>
    <row r="106" spans="1:6" x14ac:dyDescent="0.3">
      <c r="A106" s="152" t="s">
        <v>219</v>
      </c>
      <c r="B106" s="152"/>
      <c r="C106" s="117">
        <v>5800</v>
      </c>
      <c r="D106" s="101">
        <f t="shared" si="67"/>
        <v>6084.2</v>
      </c>
      <c r="E106" s="102">
        <f t="shared" ref="E106:F106" si="71">D106*4.6%+D106</f>
        <v>6364.0731999999998</v>
      </c>
      <c r="F106" s="102">
        <f t="shared" si="71"/>
        <v>6656.8205671999995</v>
      </c>
    </row>
    <row r="107" spans="1:6" x14ac:dyDescent="0.3">
      <c r="A107" s="118"/>
      <c r="B107" s="118"/>
      <c r="C107" s="137"/>
      <c r="D107" s="115"/>
      <c r="E107" s="115"/>
      <c r="F107" s="115"/>
    </row>
    <row r="108" spans="1:6" ht="15" customHeight="1" x14ac:dyDescent="0.3">
      <c r="A108" s="153" t="s">
        <v>224</v>
      </c>
      <c r="B108" s="154"/>
      <c r="C108" s="154"/>
      <c r="D108" s="154"/>
      <c r="E108" s="154"/>
      <c r="F108" s="154"/>
    </row>
    <row r="109" spans="1:6" hidden="1" x14ac:dyDescent="0.3">
      <c r="A109" s="155" t="s">
        <v>220</v>
      </c>
      <c r="B109" s="154"/>
      <c r="C109" s="154"/>
      <c r="D109" s="154"/>
      <c r="E109" s="154"/>
      <c r="F109" s="154"/>
    </row>
    <row r="110" spans="1:6" ht="27" customHeight="1" x14ac:dyDescent="0.3">
      <c r="A110" s="152" t="s">
        <v>221</v>
      </c>
      <c r="B110" s="152"/>
      <c r="C110" s="119">
        <v>109.512</v>
      </c>
      <c r="D110" s="101">
        <f t="shared" ref="D110" si="72">C110*4.9%+C110</f>
        <v>114.87808800000001</v>
      </c>
      <c r="E110" s="102">
        <f t="shared" ref="E110:F110" si="73">D110*4.6%+D110</f>
        <v>120.16248004800001</v>
      </c>
      <c r="F110" s="102">
        <f t="shared" si="73"/>
        <v>125.68995413020801</v>
      </c>
    </row>
    <row r="112" spans="1:6" ht="15.6" x14ac:dyDescent="0.3">
      <c r="A112" s="156" t="s">
        <v>226</v>
      </c>
      <c r="B112" s="157"/>
      <c r="C112" s="157"/>
      <c r="D112" s="157"/>
      <c r="E112" s="157"/>
      <c r="F112" s="158"/>
    </row>
    <row r="113" spans="1:6" x14ac:dyDescent="0.3">
      <c r="A113" s="120"/>
      <c r="B113" s="105"/>
      <c r="C113" s="100" t="s">
        <v>246</v>
      </c>
      <c r="D113" s="100" t="s">
        <v>188</v>
      </c>
      <c r="E113" s="100" t="s">
        <v>189</v>
      </c>
      <c r="F113" s="100" t="s">
        <v>247</v>
      </c>
    </row>
    <row r="114" spans="1:6" x14ac:dyDescent="0.3">
      <c r="A114" s="151" t="s">
        <v>227</v>
      </c>
      <c r="B114" s="151"/>
      <c r="C114" s="117">
        <v>2787.8357515140674</v>
      </c>
      <c r="D114" s="101">
        <f t="shared" ref="D114:D118" si="74">C114*4.9%+C114</f>
        <v>2924.4397033382565</v>
      </c>
      <c r="E114" s="102">
        <f t="shared" ref="E114:F114" si="75">D114*4.6%+D114</f>
        <v>3058.9639296918162</v>
      </c>
      <c r="F114" s="102">
        <f t="shared" si="75"/>
        <v>3199.6762704576399</v>
      </c>
    </row>
    <row r="115" spans="1:6" x14ac:dyDescent="0.3">
      <c r="A115" s="151" t="s">
        <v>228</v>
      </c>
      <c r="B115" s="151"/>
      <c r="C115" s="117">
        <v>3344.7339550258766</v>
      </c>
      <c r="D115" s="101">
        <f t="shared" si="74"/>
        <v>3508.6259188221447</v>
      </c>
      <c r="E115" s="102">
        <f t="shared" ref="E115:F115" si="76">D115*4.6%+D115</f>
        <v>3670.0227110879632</v>
      </c>
      <c r="F115" s="102">
        <f t="shared" si="76"/>
        <v>3838.8437557980096</v>
      </c>
    </row>
    <row r="116" spans="1:6" x14ac:dyDescent="0.3">
      <c r="A116" s="151" t="s">
        <v>229</v>
      </c>
      <c r="B116" s="151"/>
      <c r="C116" s="117">
        <v>3344.7339550258766</v>
      </c>
      <c r="D116" s="101">
        <f t="shared" si="74"/>
        <v>3508.6259188221447</v>
      </c>
      <c r="E116" s="102">
        <f t="shared" ref="E116:F116" si="77">D116*4.6%+D116</f>
        <v>3670.0227110879632</v>
      </c>
      <c r="F116" s="102">
        <f t="shared" si="77"/>
        <v>3838.8437557980096</v>
      </c>
    </row>
    <row r="117" spans="1:6" x14ac:dyDescent="0.3">
      <c r="A117" s="151" t="s">
        <v>230</v>
      </c>
      <c r="B117" s="151"/>
      <c r="C117" s="117">
        <v>3344.7339550258766</v>
      </c>
      <c r="D117" s="101">
        <f t="shared" si="74"/>
        <v>3508.6259188221447</v>
      </c>
      <c r="E117" s="102">
        <f t="shared" ref="E117:F117" si="78">D117*4.6%+D117</f>
        <v>3670.0227110879632</v>
      </c>
      <c r="F117" s="102">
        <f t="shared" si="78"/>
        <v>3838.8437557980096</v>
      </c>
    </row>
    <row r="118" spans="1:6" x14ac:dyDescent="0.3">
      <c r="A118" s="151" t="s">
        <v>231</v>
      </c>
      <c r="B118" s="151"/>
      <c r="C118" s="117">
        <v>836.18348875646916</v>
      </c>
      <c r="D118" s="101">
        <f t="shared" si="74"/>
        <v>877.15647970553619</v>
      </c>
      <c r="E118" s="102">
        <f t="shared" ref="E118:F118" si="79">D118*4.6%+D118</f>
        <v>917.5056777719908</v>
      </c>
      <c r="F118" s="102">
        <f t="shared" si="79"/>
        <v>959.71093894950241</v>
      </c>
    </row>
    <row r="120" spans="1:6" x14ac:dyDescent="0.3">
      <c r="A120" s="148" t="s">
        <v>241</v>
      </c>
      <c r="B120" s="148"/>
      <c r="C120" s="148"/>
      <c r="D120" s="148"/>
      <c r="E120" s="148"/>
      <c r="F120" s="148"/>
    </row>
    <row r="121" spans="1:6" x14ac:dyDescent="0.3">
      <c r="A121" s="149"/>
      <c r="B121" s="150"/>
      <c r="C121" s="112" t="s">
        <v>246</v>
      </c>
      <c r="D121" s="112" t="s">
        <v>188</v>
      </c>
      <c r="E121" s="112" t="s">
        <v>189</v>
      </c>
      <c r="F121" s="112" t="s">
        <v>247</v>
      </c>
    </row>
    <row r="122" spans="1:6" x14ac:dyDescent="0.3">
      <c r="A122" s="145" t="s">
        <v>233</v>
      </c>
      <c r="B122" s="145"/>
      <c r="C122" s="117">
        <v>42.881204551613799</v>
      </c>
      <c r="D122" s="101">
        <f t="shared" ref="D122:D127" si="80">C122*4.9%+C122</f>
        <v>44.982383574642874</v>
      </c>
      <c r="E122" s="102">
        <f t="shared" ref="E122:F122" si="81">D122*4.6%+D122</f>
        <v>47.051573219076445</v>
      </c>
      <c r="F122" s="102">
        <f t="shared" si="81"/>
        <v>49.215945587153961</v>
      </c>
    </row>
    <row r="123" spans="1:6" x14ac:dyDescent="0.3">
      <c r="A123" s="145" t="s">
        <v>234</v>
      </c>
      <c r="B123" s="145"/>
      <c r="C123" s="117">
        <v>177.87758925113877</v>
      </c>
      <c r="D123" s="101">
        <f t="shared" si="80"/>
        <v>186.59359112444457</v>
      </c>
      <c r="E123" s="102">
        <f t="shared" ref="E123:F123" si="82">D123*4.6%+D123</f>
        <v>195.17689631616904</v>
      </c>
      <c r="F123" s="102">
        <f t="shared" si="82"/>
        <v>204.15503354671281</v>
      </c>
    </row>
    <row r="124" spans="1:6" x14ac:dyDescent="0.3">
      <c r="A124" s="145" t="s">
        <v>235</v>
      </c>
      <c r="B124" s="145"/>
      <c r="C124" s="117">
        <v>177.87758925113877</v>
      </c>
      <c r="D124" s="101">
        <f t="shared" si="80"/>
        <v>186.59359112444457</v>
      </c>
      <c r="E124" s="102">
        <f t="shared" ref="E124:F124" si="83">D124*4.6%+D124</f>
        <v>195.17689631616904</v>
      </c>
      <c r="F124" s="102">
        <f t="shared" si="83"/>
        <v>204.15503354671281</v>
      </c>
    </row>
    <row r="125" spans="1:6" x14ac:dyDescent="0.3">
      <c r="A125" s="145" t="s">
        <v>236</v>
      </c>
      <c r="B125" s="145"/>
      <c r="C125" s="117">
        <v>104.82072223727818</v>
      </c>
      <c r="D125" s="101">
        <f t="shared" si="80"/>
        <v>109.9569376269048</v>
      </c>
      <c r="E125" s="102">
        <f t="shared" ref="E125:F125" si="84">D125*4.6%+D125</f>
        <v>115.01495675774242</v>
      </c>
      <c r="F125" s="102">
        <f t="shared" si="84"/>
        <v>120.30564476859858</v>
      </c>
    </row>
    <row r="126" spans="1:6" x14ac:dyDescent="0.3">
      <c r="A126" s="145" t="s">
        <v>237</v>
      </c>
      <c r="B126" s="145"/>
      <c r="C126" s="117">
        <v>104.82072223727818</v>
      </c>
      <c r="D126" s="101">
        <f t="shared" si="80"/>
        <v>109.9569376269048</v>
      </c>
      <c r="E126" s="102">
        <f t="shared" ref="E126:F126" si="85">D126*4.6%+D126</f>
        <v>115.01495675774242</v>
      </c>
      <c r="F126" s="102">
        <f t="shared" si="85"/>
        <v>120.30564476859858</v>
      </c>
    </row>
    <row r="127" spans="1:6" x14ac:dyDescent="0.3">
      <c r="A127" s="145" t="s">
        <v>238</v>
      </c>
      <c r="B127" s="145"/>
      <c r="C127" s="117">
        <v>104.82072223727818</v>
      </c>
      <c r="D127" s="101">
        <f t="shared" si="80"/>
        <v>109.9569376269048</v>
      </c>
      <c r="E127" s="102">
        <f t="shared" ref="E127:F127" si="86">D127*4.6%+D127</f>
        <v>115.01495675774242</v>
      </c>
      <c r="F127" s="102">
        <f t="shared" si="86"/>
        <v>120.30564476859858</v>
      </c>
    </row>
    <row r="128" spans="1:6" x14ac:dyDescent="0.3">
      <c r="A128" s="121"/>
      <c r="B128" s="121"/>
      <c r="C128" s="138"/>
      <c r="D128" s="122"/>
      <c r="E128" s="122"/>
      <c r="F128" s="122"/>
    </row>
    <row r="129" spans="1:6" x14ac:dyDescent="0.3">
      <c r="A129" s="144" t="s">
        <v>242</v>
      </c>
      <c r="B129" s="144"/>
      <c r="C129" s="144"/>
      <c r="D129" s="144"/>
      <c r="E129" s="144"/>
      <c r="F129" s="144"/>
    </row>
    <row r="130" spans="1:6" x14ac:dyDescent="0.3">
      <c r="A130" s="146"/>
      <c r="B130" s="147"/>
      <c r="C130" s="100" t="s">
        <v>246</v>
      </c>
      <c r="D130" s="100" t="s">
        <v>188</v>
      </c>
      <c r="E130" s="100" t="s">
        <v>189</v>
      </c>
      <c r="F130" s="100" t="s">
        <v>247</v>
      </c>
    </row>
    <row r="131" spans="1:6" x14ac:dyDescent="0.3">
      <c r="A131" s="145" t="s">
        <v>232</v>
      </c>
      <c r="B131" s="145"/>
      <c r="C131" s="117">
        <v>317.63855223417636</v>
      </c>
      <c r="D131" s="101">
        <f t="shared" ref="D131:D133" si="87">C131*4.9%+C131</f>
        <v>333.20284129365098</v>
      </c>
      <c r="E131" s="102">
        <f t="shared" ref="E131:F131" si="88">D131*4.6%+D131</f>
        <v>348.53017199315894</v>
      </c>
      <c r="F131" s="102">
        <f t="shared" si="88"/>
        <v>364.56255990484425</v>
      </c>
    </row>
    <row r="132" spans="1:6" x14ac:dyDescent="0.3">
      <c r="A132" s="145" t="s">
        <v>239</v>
      </c>
      <c r="B132" s="145"/>
      <c r="C132" s="117">
        <v>1411.9033646809135</v>
      </c>
      <c r="D132" s="101">
        <f t="shared" si="87"/>
        <v>1481.0866295502783</v>
      </c>
      <c r="E132" s="102">
        <f t="shared" ref="E132:F132" si="89">D132*4.6%+D132</f>
        <v>1549.2166145095912</v>
      </c>
      <c r="F132" s="102">
        <f t="shared" si="89"/>
        <v>1620.4805787770324</v>
      </c>
    </row>
    <row r="133" spans="1:6" ht="17.399999999999999" customHeight="1" x14ac:dyDescent="0.3">
      <c r="A133" s="145" t="s">
        <v>240</v>
      </c>
      <c r="B133" s="145"/>
      <c r="C133" s="117">
        <v>1411.9033646809135</v>
      </c>
      <c r="D133" s="101">
        <f t="shared" si="87"/>
        <v>1481.0866295502783</v>
      </c>
      <c r="E133" s="102">
        <f t="shared" ref="E133:F133" si="90">D133*4.6%+D133</f>
        <v>1549.2166145095912</v>
      </c>
      <c r="F133" s="102">
        <f t="shared" si="90"/>
        <v>1620.4805787770324</v>
      </c>
    </row>
  </sheetData>
  <mergeCells count="101">
    <mergeCell ref="A24:B24"/>
    <mergeCell ref="A4:E4"/>
    <mergeCell ref="A13:F13"/>
    <mergeCell ref="A14:B14"/>
    <mergeCell ref="A15:B15"/>
    <mergeCell ref="A16:B16"/>
    <mergeCell ref="A17:B17"/>
    <mergeCell ref="A18:B18"/>
    <mergeCell ref="A20:F20"/>
    <mergeCell ref="A21:B21"/>
    <mergeCell ref="A22:B22"/>
    <mergeCell ref="A23:B23"/>
    <mergeCell ref="A39:B39"/>
    <mergeCell ref="A34:B34"/>
    <mergeCell ref="A35:B35"/>
    <mergeCell ref="A36:B36"/>
    <mergeCell ref="A37:B37"/>
    <mergeCell ref="A38:B38"/>
    <mergeCell ref="A33:F33"/>
    <mergeCell ref="A25:B25"/>
    <mergeCell ref="A26:B26"/>
    <mergeCell ref="A27:B27"/>
    <mergeCell ref="A28:B28"/>
    <mergeCell ref="A29:B29"/>
    <mergeCell ref="A30:B30"/>
    <mergeCell ref="A52:B52"/>
    <mergeCell ref="A40:B40"/>
    <mergeCell ref="A41:B41"/>
    <mergeCell ref="A42:B42"/>
    <mergeCell ref="A43:B43"/>
    <mergeCell ref="A44:B44"/>
    <mergeCell ref="A45:B45"/>
    <mergeCell ref="A46:B46"/>
    <mergeCell ref="A48:F48"/>
    <mergeCell ref="A49:B49"/>
    <mergeCell ref="A50:B50"/>
    <mergeCell ref="A51:B51"/>
    <mergeCell ref="A65:B65"/>
    <mergeCell ref="A53:B53"/>
    <mergeCell ref="A54:B54"/>
    <mergeCell ref="A55:B55"/>
    <mergeCell ref="A56:B56"/>
    <mergeCell ref="A57:B57"/>
    <mergeCell ref="A58:B58"/>
    <mergeCell ref="A59:B59"/>
    <mergeCell ref="A61:F61"/>
    <mergeCell ref="A62:B62"/>
    <mergeCell ref="A63:B63"/>
    <mergeCell ref="A64:B64"/>
    <mergeCell ref="A72:B72"/>
    <mergeCell ref="A73:B73"/>
    <mergeCell ref="A74:B74"/>
    <mergeCell ref="A75:B75"/>
    <mergeCell ref="A66:B66"/>
    <mergeCell ref="A67:B67"/>
    <mergeCell ref="A68:B68"/>
    <mergeCell ref="A69:B69"/>
    <mergeCell ref="A70:B70"/>
    <mergeCell ref="A71:B71"/>
    <mergeCell ref="A101:F101"/>
    <mergeCell ref="A103:B103"/>
    <mergeCell ref="A104:B104"/>
    <mergeCell ref="A105:B105"/>
    <mergeCell ref="A77:F77"/>
    <mergeCell ref="A79:F79"/>
    <mergeCell ref="A81:B81"/>
    <mergeCell ref="A82:B82"/>
    <mergeCell ref="A83:B83"/>
    <mergeCell ref="A84:B84"/>
    <mergeCell ref="A86:F86"/>
    <mergeCell ref="A87:F87"/>
    <mergeCell ref="A89:B89"/>
    <mergeCell ref="A90:B90"/>
    <mergeCell ref="A91:B91"/>
    <mergeCell ref="A93:F93"/>
    <mergeCell ref="A94:B94"/>
    <mergeCell ref="A95:B95"/>
    <mergeCell ref="A99:F100"/>
    <mergeCell ref="A114:B114"/>
    <mergeCell ref="A115:B115"/>
    <mergeCell ref="A116:B116"/>
    <mergeCell ref="A117:B117"/>
    <mergeCell ref="A118:B118"/>
    <mergeCell ref="A106:B106"/>
    <mergeCell ref="A108:F108"/>
    <mergeCell ref="A109:F109"/>
    <mergeCell ref="A110:B110"/>
    <mergeCell ref="A112:F112"/>
    <mergeCell ref="A129:F129"/>
    <mergeCell ref="A131:B131"/>
    <mergeCell ref="A132:B132"/>
    <mergeCell ref="A133:B133"/>
    <mergeCell ref="A130:B130"/>
    <mergeCell ref="A120:F120"/>
    <mergeCell ref="A122:B122"/>
    <mergeCell ref="A123:B123"/>
    <mergeCell ref="A124:B124"/>
    <mergeCell ref="A125:B125"/>
    <mergeCell ref="A126:B126"/>
    <mergeCell ref="A127:B127"/>
    <mergeCell ref="A121:B121"/>
  </mergeCells>
  <pageMargins left="0.7" right="0.7" top="0.75" bottom="0.75" header="0.3" footer="0.3"/>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12"/>
  <sheetViews>
    <sheetView zoomScaleNormal="100" zoomScaleSheetLayoutView="70" workbookViewId="0">
      <selection activeCell="C18" sqref="C18"/>
    </sheetView>
  </sheetViews>
  <sheetFormatPr defaultRowHeight="14.4" x14ac:dyDescent="0.3"/>
  <cols>
    <col min="2" max="2" width="58" customWidth="1"/>
    <col min="3" max="3" width="20.44140625" style="1" customWidth="1"/>
    <col min="4" max="4" width="13.109375" customWidth="1"/>
    <col min="5" max="5" width="11.6640625" customWidth="1"/>
    <col min="6" max="6" width="13.33203125" customWidth="1"/>
    <col min="9" max="9" width="8.44140625" customWidth="1"/>
  </cols>
  <sheetData>
    <row r="1" spans="1:6" ht="15.6" x14ac:dyDescent="0.3">
      <c r="A1" s="6" t="s">
        <v>13</v>
      </c>
      <c r="B1" s="3"/>
      <c r="C1" s="5"/>
    </row>
    <row r="2" spans="1:6" ht="16.2" thickBot="1" x14ac:dyDescent="0.35">
      <c r="A2" s="3"/>
      <c r="B2" s="3"/>
      <c r="C2" s="5"/>
    </row>
    <row r="3" spans="1:6" ht="31.8" thickBot="1" x14ac:dyDescent="0.35">
      <c r="A3" s="66" t="s">
        <v>2</v>
      </c>
      <c r="B3" s="67" t="s">
        <v>3</v>
      </c>
      <c r="C3" s="67" t="s">
        <v>207</v>
      </c>
      <c r="D3" s="10" t="s">
        <v>248</v>
      </c>
      <c r="E3" s="10" t="s">
        <v>249</v>
      </c>
      <c r="F3" s="45" t="s">
        <v>250</v>
      </c>
    </row>
    <row r="4" spans="1:6" ht="15.6" x14ac:dyDescent="0.3">
      <c r="A4" s="68">
        <v>1</v>
      </c>
      <c r="B4" s="63" t="s">
        <v>4</v>
      </c>
      <c r="C4" s="65">
        <v>231.66</v>
      </c>
      <c r="D4" s="71">
        <f>C4*4.9%+C4</f>
        <v>243.01133999999999</v>
      </c>
      <c r="E4" s="72">
        <f>D4*4.6%+D4</f>
        <v>254.18986164</v>
      </c>
      <c r="F4" s="73">
        <f>E4*4.6%+E4</f>
        <v>265.88259527544</v>
      </c>
    </row>
    <row r="5" spans="1:6" ht="25.2" customHeight="1" x14ac:dyDescent="0.3">
      <c r="A5" s="68">
        <v>2</v>
      </c>
      <c r="B5" s="63" t="s">
        <v>5</v>
      </c>
      <c r="C5" s="65">
        <v>305.37</v>
      </c>
      <c r="D5" s="71">
        <f t="shared" ref="D5:D12" si="0">C5*4.9%+C5</f>
        <v>320.33312999999998</v>
      </c>
      <c r="E5" s="72">
        <f t="shared" ref="E5:F5" si="1">D5*4.6%+D5</f>
        <v>335.06845397999996</v>
      </c>
      <c r="F5" s="73">
        <f t="shared" si="1"/>
        <v>350.48160286307996</v>
      </c>
    </row>
    <row r="6" spans="1:6" ht="30" x14ac:dyDescent="0.3">
      <c r="A6" s="68">
        <v>3</v>
      </c>
      <c r="B6" s="63" t="s">
        <v>6</v>
      </c>
      <c r="C6" s="65">
        <v>810.81</v>
      </c>
      <c r="D6" s="71">
        <f t="shared" si="0"/>
        <v>850.53968999999995</v>
      </c>
      <c r="E6" s="72">
        <f t="shared" ref="E6:F6" si="2">D6*4.6%+D6</f>
        <v>889.66451573999996</v>
      </c>
      <c r="F6" s="73">
        <f t="shared" si="2"/>
        <v>930.58908346403996</v>
      </c>
    </row>
    <row r="7" spans="1:6" ht="15.6" x14ac:dyDescent="0.3">
      <c r="A7" s="68">
        <v>4</v>
      </c>
      <c r="B7" s="63" t="s">
        <v>7</v>
      </c>
      <c r="C7" s="65">
        <v>347.49</v>
      </c>
      <c r="D7" s="71">
        <f t="shared" si="0"/>
        <v>364.51701000000003</v>
      </c>
      <c r="E7" s="72">
        <f t="shared" ref="E7:F7" si="3">D7*4.6%+D7</f>
        <v>381.28479246000001</v>
      </c>
      <c r="F7" s="73">
        <f t="shared" si="3"/>
        <v>398.82389291316002</v>
      </c>
    </row>
    <row r="8" spans="1:6" ht="26.4" customHeight="1" x14ac:dyDescent="0.3">
      <c r="A8" s="68">
        <v>5</v>
      </c>
      <c r="B8" s="63" t="s">
        <v>8</v>
      </c>
      <c r="C8" s="65">
        <v>558.09</v>
      </c>
      <c r="D8" s="71">
        <f t="shared" si="0"/>
        <v>585.43641000000002</v>
      </c>
      <c r="E8" s="72">
        <f t="shared" ref="E8:F8" si="4">D8*4.6%+D8</f>
        <v>612.36648486000001</v>
      </c>
      <c r="F8" s="73">
        <f t="shared" si="4"/>
        <v>640.53534316356001</v>
      </c>
    </row>
    <row r="9" spans="1:6" ht="15.6" x14ac:dyDescent="0.3">
      <c r="A9" s="68">
        <v>6</v>
      </c>
      <c r="B9" s="63" t="s">
        <v>9</v>
      </c>
      <c r="C9" s="65">
        <v>442.26</v>
      </c>
      <c r="D9" s="71">
        <f t="shared" si="0"/>
        <v>463.93074000000001</v>
      </c>
      <c r="E9" s="72">
        <f t="shared" ref="E9:F9" si="5">D9*4.6%+D9</f>
        <v>485.27155404000001</v>
      </c>
      <c r="F9" s="73">
        <f t="shared" si="5"/>
        <v>507.59404552583999</v>
      </c>
    </row>
    <row r="10" spans="1:6" ht="15.6" x14ac:dyDescent="0.3">
      <c r="A10" s="68">
        <v>7</v>
      </c>
      <c r="B10" s="63" t="s">
        <v>10</v>
      </c>
      <c r="C10" s="65">
        <v>579.15</v>
      </c>
      <c r="D10" s="71">
        <f t="shared" si="0"/>
        <v>607.52834999999993</v>
      </c>
      <c r="E10" s="72">
        <f t="shared" ref="E10:F10" si="6">D10*4.6%+D10</f>
        <v>635.47465409999995</v>
      </c>
      <c r="F10" s="73">
        <f t="shared" si="6"/>
        <v>664.70648818859991</v>
      </c>
    </row>
    <row r="11" spans="1:6" ht="15.6" x14ac:dyDescent="0.3">
      <c r="A11" s="68">
        <v>8</v>
      </c>
      <c r="B11" s="63" t="s">
        <v>11</v>
      </c>
      <c r="C11" s="65">
        <v>579.15</v>
      </c>
      <c r="D11" s="71">
        <f t="shared" si="0"/>
        <v>607.52834999999993</v>
      </c>
      <c r="E11" s="72">
        <f t="shared" ref="E11:F11" si="7">D11*4.6%+D11</f>
        <v>635.47465409999995</v>
      </c>
      <c r="F11" s="73">
        <f t="shared" si="7"/>
        <v>664.70648818859991</v>
      </c>
    </row>
    <row r="12" spans="1:6" ht="16.2" thickBot="1" x14ac:dyDescent="0.35">
      <c r="A12" s="69">
        <v>9</v>
      </c>
      <c r="B12" s="70" t="s">
        <v>12</v>
      </c>
      <c r="C12" s="65">
        <v>642.33000000000004</v>
      </c>
      <c r="D12" s="71">
        <f t="shared" si="0"/>
        <v>673.80417</v>
      </c>
      <c r="E12" s="72">
        <f t="shared" ref="E12:F12" si="8">D12*4.6%+D12</f>
        <v>704.79916181999999</v>
      </c>
      <c r="F12" s="73">
        <f t="shared" si="8"/>
        <v>737.21992326372003</v>
      </c>
    </row>
  </sheetData>
  <pageMargins left="0.7" right="0.7" top="0.75" bottom="0.75" header="0.3" footer="0.3"/>
  <pageSetup paperSize="9" scale="56" orientation="portrait" r:id="rId1"/>
  <headerFooter>
    <oddFooter>Page &amp;P</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3:F14"/>
  <sheetViews>
    <sheetView view="pageLayout" zoomScale="80" zoomScaleNormal="100" zoomScalePageLayoutView="80" workbookViewId="0">
      <selection activeCell="C14" sqref="C14"/>
    </sheetView>
  </sheetViews>
  <sheetFormatPr defaultRowHeight="18" x14ac:dyDescent="0.35"/>
  <cols>
    <col min="1" max="1" width="4.109375" style="26" customWidth="1"/>
    <col min="2" max="2" width="43.21875" style="26" customWidth="1"/>
    <col min="3" max="3" width="18.77734375" style="26" customWidth="1"/>
    <col min="4" max="4" width="20.109375" style="26" customWidth="1"/>
    <col min="5" max="5" width="22.44140625" style="27" customWidth="1"/>
    <col min="6" max="6" width="21.33203125" customWidth="1"/>
  </cols>
  <sheetData>
    <row r="3" spans="1:6" x14ac:dyDescent="0.35">
      <c r="A3" s="196" t="s">
        <v>126</v>
      </c>
      <c r="B3" s="196"/>
      <c r="C3" s="196"/>
      <c r="D3" s="196"/>
      <c r="E3" s="196"/>
    </row>
    <row r="5" spans="1:6" x14ac:dyDescent="0.35">
      <c r="A5" s="28" t="s">
        <v>14</v>
      </c>
    </row>
    <row r="6" spans="1:6" ht="17.399999999999999" x14ac:dyDescent="0.3">
      <c r="A6" s="29" t="s">
        <v>1</v>
      </c>
      <c r="B6" s="29" t="s">
        <v>121</v>
      </c>
      <c r="C6" s="29"/>
      <c r="D6" s="29"/>
      <c r="E6" s="30" t="s">
        <v>113</v>
      </c>
      <c r="F6" s="64"/>
    </row>
    <row r="7" spans="1:6" thickBot="1" x14ac:dyDescent="0.35">
      <c r="A7" s="29"/>
      <c r="B7" s="29"/>
      <c r="C7" s="29"/>
      <c r="D7" s="29"/>
      <c r="E7" s="30"/>
      <c r="F7" s="64"/>
    </row>
    <row r="8" spans="1:6" ht="40.799999999999997" customHeight="1" thickBot="1" x14ac:dyDescent="0.35">
      <c r="A8" s="29"/>
      <c r="B8" s="29"/>
      <c r="C8" s="47" t="s">
        <v>251</v>
      </c>
      <c r="D8" s="10" t="s">
        <v>248</v>
      </c>
      <c r="E8" s="10" t="s">
        <v>244</v>
      </c>
      <c r="F8" s="45" t="s">
        <v>250</v>
      </c>
    </row>
    <row r="9" spans="1:6" ht="17.399999999999999" x14ac:dyDescent="0.3">
      <c r="A9" s="31">
        <v>1</v>
      </c>
      <c r="B9" s="32" t="s">
        <v>114</v>
      </c>
      <c r="C9" s="33">
        <v>1000</v>
      </c>
      <c r="D9" s="33">
        <v>1000</v>
      </c>
      <c r="E9" s="33">
        <v>1000</v>
      </c>
      <c r="F9" s="33">
        <v>1000</v>
      </c>
    </row>
    <row r="10" spans="1:6" ht="17.399999999999999" x14ac:dyDescent="0.3">
      <c r="A10" s="31">
        <v>2</v>
      </c>
      <c r="B10" s="34" t="s">
        <v>115</v>
      </c>
      <c r="C10" s="33">
        <v>1000</v>
      </c>
      <c r="D10" s="33">
        <v>1000</v>
      </c>
      <c r="E10" s="33">
        <v>1000</v>
      </c>
      <c r="F10" s="33">
        <v>1000</v>
      </c>
    </row>
    <row r="11" spans="1:6" ht="17.399999999999999" x14ac:dyDescent="0.3">
      <c r="A11" s="31">
        <v>3</v>
      </c>
      <c r="B11" s="34" t="s">
        <v>116</v>
      </c>
      <c r="C11" s="33">
        <v>1000</v>
      </c>
      <c r="D11" s="33">
        <v>1000</v>
      </c>
      <c r="E11" s="33">
        <v>1000</v>
      </c>
      <c r="F11" s="33">
        <v>1000</v>
      </c>
    </row>
    <row r="12" spans="1:6" ht="17.399999999999999" x14ac:dyDescent="0.3">
      <c r="A12" s="31">
        <v>4</v>
      </c>
      <c r="B12" s="34" t="s">
        <v>117</v>
      </c>
      <c r="C12" s="33">
        <v>1000</v>
      </c>
      <c r="D12" s="33">
        <v>1000</v>
      </c>
      <c r="E12" s="33">
        <v>1000</v>
      </c>
      <c r="F12" s="33">
        <v>1000</v>
      </c>
    </row>
    <row r="13" spans="1:6" ht="17.399999999999999" x14ac:dyDescent="0.3">
      <c r="A13" s="31">
        <v>5</v>
      </c>
      <c r="B13" s="34" t="s">
        <v>118</v>
      </c>
      <c r="C13" s="35">
        <v>1000</v>
      </c>
      <c r="D13" s="35">
        <v>1000</v>
      </c>
      <c r="E13" s="35">
        <v>1000</v>
      </c>
      <c r="F13" s="35">
        <v>1000</v>
      </c>
    </row>
    <row r="14" spans="1:6" ht="17.399999999999999" x14ac:dyDescent="0.3">
      <c r="A14" s="31">
        <v>6</v>
      </c>
      <c r="B14" s="34" t="s">
        <v>119</v>
      </c>
      <c r="C14" s="33" t="s">
        <v>120</v>
      </c>
      <c r="D14" s="33" t="s">
        <v>120</v>
      </c>
      <c r="E14" s="33" t="s">
        <v>120</v>
      </c>
      <c r="F14" s="33" t="s">
        <v>120</v>
      </c>
    </row>
  </sheetData>
  <mergeCells count="1">
    <mergeCell ref="A3:E3"/>
  </mergeCells>
  <pageMargins left="0.7" right="0.7" top="0.75" bottom="0.75" header="0.3" footer="0.3"/>
  <pageSetup paperSize="9" scale="52" orientation="portrait"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F122"/>
  <sheetViews>
    <sheetView tabSelected="1" topLeftCell="A22" zoomScale="80" zoomScaleNormal="80" zoomScaleSheetLayoutView="80" zoomScalePageLayoutView="70" workbookViewId="0">
      <selection activeCell="E75" sqref="E75"/>
    </sheetView>
  </sheetViews>
  <sheetFormatPr defaultColWidth="9.109375" defaultRowHeight="15" x14ac:dyDescent="0.25"/>
  <cols>
    <col min="1" max="1" width="71.6640625" style="3" customWidth="1"/>
    <col min="2" max="2" width="15" style="3" customWidth="1"/>
    <col min="3" max="3" width="13.5546875" style="3" customWidth="1"/>
    <col min="4" max="4" width="14.109375" style="3" customWidth="1"/>
    <col min="5" max="5" width="13.5546875" style="3" customWidth="1"/>
    <col min="6" max="6" width="16.21875" style="3" customWidth="1"/>
    <col min="7" max="16384" width="9.109375" style="3"/>
  </cols>
  <sheetData>
    <row r="1" spans="1:5" ht="15.6" x14ac:dyDescent="0.25">
      <c r="A1" s="7" t="s">
        <v>15</v>
      </c>
    </row>
    <row r="2" spans="1:5" ht="15.6" x14ac:dyDescent="0.25">
      <c r="A2" s="7" t="s">
        <v>16</v>
      </c>
    </row>
    <row r="3" spans="1:5" x14ac:dyDescent="0.25">
      <c r="A3" s="4" t="s">
        <v>17</v>
      </c>
    </row>
    <row r="4" spans="1:5" ht="16.2" thickBot="1" x14ac:dyDescent="0.3">
      <c r="A4" s="8" t="s">
        <v>100</v>
      </c>
    </row>
    <row r="5" spans="1:5" ht="31.8" thickBot="1" x14ac:dyDescent="0.3">
      <c r="A5" s="9" t="s">
        <v>18</v>
      </c>
      <c r="B5" s="10" t="s">
        <v>207</v>
      </c>
      <c r="C5" s="10" t="s">
        <v>254</v>
      </c>
      <c r="D5" s="10" t="s">
        <v>244</v>
      </c>
      <c r="E5" s="45" t="s">
        <v>250</v>
      </c>
    </row>
    <row r="6" spans="1:5" ht="18.75" customHeight="1" thickBot="1" x14ac:dyDescent="0.3">
      <c r="A6" s="11" t="s">
        <v>19</v>
      </c>
      <c r="B6" s="12">
        <v>579.15</v>
      </c>
      <c r="C6" s="12">
        <f>B6*5.3%+B6</f>
        <v>609.84494999999993</v>
      </c>
      <c r="D6" s="44">
        <f>C6*4.39%+C6</f>
        <v>636.6171433049999</v>
      </c>
      <c r="E6" s="57">
        <f>D6*4.7%+D6</f>
        <v>666.53814904033493</v>
      </c>
    </row>
    <row r="7" spans="1:5" ht="26.25" customHeight="1" thickBot="1" x14ac:dyDescent="0.3">
      <c r="A7" s="11" t="s">
        <v>20</v>
      </c>
      <c r="B7" s="12">
        <v>355</v>
      </c>
      <c r="C7" s="12">
        <v>355</v>
      </c>
      <c r="D7" s="44">
        <v>390</v>
      </c>
      <c r="E7" s="57">
        <f t="shared" ref="E7:E12" si="0">D7*4.7%+D7</f>
        <v>408.33</v>
      </c>
    </row>
    <row r="8" spans="1:5" ht="22.5" customHeight="1" thickBot="1" x14ac:dyDescent="0.3">
      <c r="A8" s="11" t="s">
        <v>21</v>
      </c>
      <c r="B8" s="12">
        <v>355</v>
      </c>
      <c r="C8" s="12">
        <v>355</v>
      </c>
      <c r="D8" s="44">
        <v>390</v>
      </c>
      <c r="E8" s="57">
        <f t="shared" si="0"/>
        <v>408.33</v>
      </c>
    </row>
    <row r="9" spans="1:5" ht="27" customHeight="1" thickBot="1" x14ac:dyDescent="0.3">
      <c r="A9" s="11" t="s">
        <v>22</v>
      </c>
      <c r="B9" s="12">
        <v>355</v>
      </c>
      <c r="C9" s="12">
        <v>355</v>
      </c>
      <c r="D9" s="44">
        <v>390</v>
      </c>
      <c r="E9" s="57">
        <f t="shared" si="0"/>
        <v>408.33</v>
      </c>
    </row>
    <row r="10" spans="1:5" ht="21.75" customHeight="1" thickBot="1" x14ac:dyDescent="0.3">
      <c r="A10" s="11" t="s">
        <v>23</v>
      </c>
      <c r="B10" s="12">
        <v>302</v>
      </c>
      <c r="C10" s="12">
        <v>302</v>
      </c>
      <c r="D10" s="44">
        <v>333</v>
      </c>
      <c r="E10" s="57">
        <f t="shared" si="0"/>
        <v>348.65100000000001</v>
      </c>
    </row>
    <row r="11" spans="1:5" ht="20.25" customHeight="1" thickBot="1" x14ac:dyDescent="0.3">
      <c r="A11" s="11" t="s">
        <v>24</v>
      </c>
      <c r="B11" s="12">
        <v>302</v>
      </c>
      <c r="C11" s="12">
        <v>302</v>
      </c>
      <c r="D11" s="44">
        <v>333</v>
      </c>
      <c r="E11" s="57">
        <f t="shared" si="0"/>
        <v>348.65100000000001</v>
      </c>
    </row>
    <row r="12" spans="1:5" ht="22.5" customHeight="1" thickBot="1" x14ac:dyDescent="0.3">
      <c r="A12" s="11" t="s">
        <v>25</v>
      </c>
      <c r="B12" s="12">
        <v>302</v>
      </c>
      <c r="C12" s="12">
        <v>302</v>
      </c>
      <c r="D12" s="44">
        <v>333</v>
      </c>
      <c r="E12" s="57">
        <f t="shared" si="0"/>
        <v>348.65100000000001</v>
      </c>
    </row>
    <row r="13" spans="1:5" x14ac:dyDescent="0.25">
      <c r="A13" s="4"/>
    </row>
    <row r="14" spans="1:5" ht="16.2" thickBot="1" x14ac:dyDescent="0.3">
      <c r="A14" s="8" t="s">
        <v>101</v>
      </c>
    </row>
    <row r="15" spans="1:5" ht="31.8" customHeight="1" thickBot="1" x14ac:dyDescent="0.3">
      <c r="A15" s="9" t="s">
        <v>18</v>
      </c>
      <c r="B15" s="10" t="s">
        <v>207</v>
      </c>
      <c r="C15" s="10" t="s">
        <v>248</v>
      </c>
      <c r="D15" s="10" t="s">
        <v>244</v>
      </c>
      <c r="E15" s="45" t="s">
        <v>250</v>
      </c>
    </row>
    <row r="16" spans="1:5" ht="27" customHeight="1" thickBot="1" x14ac:dyDescent="0.3">
      <c r="A16" s="11" t="s">
        <v>19</v>
      </c>
      <c r="B16" s="12">
        <v>579.15</v>
      </c>
      <c r="C16" s="12">
        <f>B16*4.9%+B16</f>
        <v>607.52834999999993</v>
      </c>
      <c r="D16" s="44">
        <f>C16*4.6%+C16</f>
        <v>635.47465409999995</v>
      </c>
      <c r="E16" s="57">
        <f>D16*4.6%+D16</f>
        <v>664.70648818859991</v>
      </c>
    </row>
    <row r="17" spans="1:5" ht="28.5" customHeight="1" thickBot="1" x14ac:dyDescent="0.3">
      <c r="A17" s="11" t="s">
        <v>20</v>
      </c>
      <c r="B17" s="12">
        <v>339.06599999999997</v>
      </c>
      <c r="C17" s="12">
        <f t="shared" ref="C17:C24" si="1">B17*4.9%+B17</f>
        <v>355.68023399999998</v>
      </c>
      <c r="D17" s="44">
        <f t="shared" ref="D17:E17" si="2">C17*4.6%+C17</f>
        <v>372.04152476399997</v>
      </c>
      <c r="E17" s="57">
        <f t="shared" si="2"/>
        <v>389.155434903144</v>
      </c>
    </row>
    <row r="18" spans="1:5" ht="23.25" customHeight="1" thickBot="1" x14ac:dyDescent="0.3">
      <c r="A18" s="11" t="s">
        <v>21</v>
      </c>
      <c r="B18" s="12">
        <v>339.06599999999997</v>
      </c>
      <c r="C18" s="12">
        <f t="shared" si="1"/>
        <v>355.68023399999998</v>
      </c>
      <c r="D18" s="44">
        <f t="shared" ref="D18:E18" si="3">C18*4.6%+C18</f>
        <v>372.04152476399997</v>
      </c>
      <c r="E18" s="57">
        <f t="shared" si="3"/>
        <v>389.155434903144</v>
      </c>
    </row>
    <row r="19" spans="1:5" ht="25.5" customHeight="1" thickBot="1" x14ac:dyDescent="0.3">
      <c r="A19" s="11" t="s">
        <v>22</v>
      </c>
      <c r="B19" s="12">
        <v>339.06599999999997</v>
      </c>
      <c r="C19" s="12">
        <f t="shared" si="1"/>
        <v>355.68023399999998</v>
      </c>
      <c r="D19" s="44">
        <f t="shared" ref="D19:E19" si="4">C19*4.6%+C19</f>
        <v>372.04152476399997</v>
      </c>
      <c r="E19" s="57">
        <f t="shared" si="4"/>
        <v>389.155434903144</v>
      </c>
    </row>
    <row r="20" spans="1:5" ht="25.5" customHeight="1" thickBot="1" x14ac:dyDescent="0.3">
      <c r="A20" s="11" t="s">
        <v>23</v>
      </c>
      <c r="B20" s="12">
        <v>289.57499999999999</v>
      </c>
      <c r="C20" s="12">
        <f t="shared" si="1"/>
        <v>303.76417499999997</v>
      </c>
      <c r="D20" s="44">
        <f t="shared" ref="D20:E20" si="5">C20*4.6%+C20</f>
        <v>317.73732704999998</v>
      </c>
      <c r="E20" s="57">
        <f t="shared" si="5"/>
        <v>332.35324409429995</v>
      </c>
    </row>
    <row r="21" spans="1:5" ht="21.75" customHeight="1" thickBot="1" x14ac:dyDescent="0.3">
      <c r="A21" s="11" t="s">
        <v>24</v>
      </c>
      <c r="B21" s="12">
        <v>289.57499999999999</v>
      </c>
      <c r="C21" s="12">
        <f t="shared" si="1"/>
        <v>303.76417499999997</v>
      </c>
      <c r="D21" s="44">
        <f t="shared" ref="D21:E21" si="6">C21*4.6%+C21</f>
        <v>317.73732704999998</v>
      </c>
      <c r="E21" s="57">
        <f t="shared" si="6"/>
        <v>332.35324409429995</v>
      </c>
    </row>
    <row r="22" spans="1:5" ht="15.6" thickBot="1" x14ac:dyDescent="0.3">
      <c r="A22" s="11" t="s">
        <v>25</v>
      </c>
      <c r="B22" s="12">
        <v>289.57499999999999</v>
      </c>
      <c r="C22" s="12">
        <f t="shared" si="1"/>
        <v>303.76417499999997</v>
      </c>
      <c r="D22" s="44">
        <f t="shared" ref="D22:E22" si="7">C22*4.6%+C22</f>
        <v>317.73732704999998</v>
      </c>
      <c r="E22" s="57">
        <f t="shared" si="7"/>
        <v>332.35324409429995</v>
      </c>
    </row>
    <row r="23" spans="1:5" ht="15.6" thickBot="1" x14ac:dyDescent="0.3">
      <c r="A23" s="11" t="s">
        <v>26</v>
      </c>
      <c r="B23" s="12">
        <v>220.077</v>
      </c>
      <c r="C23" s="12">
        <f t="shared" si="1"/>
        <v>230.86077299999999</v>
      </c>
      <c r="D23" s="44">
        <f t="shared" ref="D23:E23" si="8">C23*4.6%+C23</f>
        <v>241.48036855800001</v>
      </c>
      <c r="E23" s="57">
        <f t="shared" si="8"/>
        <v>252.58846551166801</v>
      </c>
    </row>
    <row r="24" spans="1:5" ht="15.6" thickBot="1" x14ac:dyDescent="0.3">
      <c r="A24" s="11" t="s">
        <v>27</v>
      </c>
      <c r="B24" s="12">
        <v>162.16200000000001</v>
      </c>
      <c r="C24" s="12">
        <f t="shared" si="1"/>
        <v>170.10793800000002</v>
      </c>
      <c r="D24" s="44">
        <f t="shared" ref="D24:E24" si="9">C24*4.6%+C24</f>
        <v>177.93290314800001</v>
      </c>
      <c r="E24" s="57">
        <f t="shared" si="9"/>
        <v>186.11781669280802</v>
      </c>
    </row>
    <row r="25" spans="1:5" x14ac:dyDescent="0.25">
      <c r="A25" s="4"/>
    </row>
    <row r="26" spans="1:5" x14ac:dyDescent="0.25">
      <c r="A26" s="4"/>
    </row>
    <row r="27" spans="1:5" ht="15.6" x14ac:dyDescent="0.25">
      <c r="A27" s="8" t="s">
        <v>102</v>
      </c>
    </row>
    <row r="28" spans="1:5" ht="15.6" thickBot="1" x14ac:dyDescent="0.3">
      <c r="A28" s="4"/>
    </row>
    <row r="29" spans="1:5" ht="56.25" customHeight="1" thickBot="1" x14ac:dyDescent="0.3">
      <c r="A29" s="9" t="s">
        <v>28</v>
      </c>
      <c r="B29" s="75">
        <v>3599.154</v>
      </c>
      <c r="C29" s="77">
        <f>B29*4.9%+B29</f>
        <v>3775.5125459999999</v>
      </c>
      <c r="D29" s="78">
        <f>C29*4.6%+C29</f>
        <v>3949.1861231160001</v>
      </c>
      <c r="E29" s="76">
        <f>D29*4.6%+D29</f>
        <v>4130.8486847793365</v>
      </c>
    </row>
    <row r="30" spans="1:5" x14ac:dyDescent="0.25">
      <c r="A30" s="4"/>
    </row>
    <row r="31" spans="1:5" ht="16.2" thickBot="1" x14ac:dyDescent="0.3">
      <c r="A31" s="8" t="s">
        <v>103</v>
      </c>
    </row>
    <row r="32" spans="1:5" ht="31.8" thickBot="1" x14ac:dyDescent="0.3">
      <c r="A32" s="9" t="s">
        <v>18</v>
      </c>
      <c r="B32" s="10" t="s">
        <v>207</v>
      </c>
      <c r="C32" s="10" t="s">
        <v>248</v>
      </c>
      <c r="D32" s="10" t="s">
        <v>244</v>
      </c>
      <c r="E32" s="45" t="s">
        <v>250</v>
      </c>
    </row>
    <row r="33" spans="1:5" ht="15.6" thickBot="1" x14ac:dyDescent="0.3">
      <c r="A33" s="11" t="s">
        <v>29</v>
      </c>
      <c r="B33" s="13" t="s">
        <v>30</v>
      </c>
      <c r="C33" s="13" t="s">
        <v>31</v>
      </c>
      <c r="D33" s="13" t="s">
        <v>33</v>
      </c>
      <c r="E33" s="13" t="s">
        <v>258</v>
      </c>
    </row>
    <row r="34" spans="1:5" ht="30.6" thickBot="1" x14ac:dyDescent="0.3">
      <c r="A34" s="11" t="s">
        <v>32</v>
      </c>
      <c r="B34" s="13" t="s">
        <v>33</v>
      </c>
      <c r="C34" s="13" t="s">
        <v>255</v>
      </c>
      <c r="D34" s="43" t="s">
        <v>256</v>
      </c>
      <c r="E34" s="43" t="s">
        <v>257</v>
      </c>
    </row>
    <row r="35" spans="1:5" x14ac:dyDescent="0.25">
      <c r="A35" s="14"/>
    </row>
    <row r="36" spans="1:5" ht="16.2" thickBot="1" x14ac:dyDescent="0.3">
      <c r="A36" s="8" t="s">
        <v>104</v>
      </c>
    </row>
    <row r="37" spans="1:5" ht="31.8" thickBot="1" x14ac:dyDescent="0.3">
      <c r="A37" s="9" t="s">
        <v>18</v>
      </c>
      <c r="B37" s="10" t="s">
        <v>207</v>
      </c>
      <c r="C37" s="10" t="s">
        <v>248</v>
      </c>
      <c r="D37" s="10" t="s">
        <v>244</v>
      </c>
      <c r="E37" s="45" t="s">
        <v>250</v>
      </c>
    </row>
    <row r="38" spans="1:5" ht="45.6" thickBot="1" x14ac:dyDescent="0.3">
      <c r="A38" s="11"/>
      <c r="B38" s="13" t="s">
        <v>34</v>
      </c>
      <c r="C38" s="13"/>
      <c r="D38" s="43"/>
      <c r="E38" s="48"/>
    </row>
    <row r="39" spans="1:5" x14ac:dyDescent="0.25">
      <c r="A39" s="4"/>
    </row>
    <row r="40" spans="1:5" ht="16.2" thickBot="1" x14ac:dyDescent="0.3">
      <c r="A40" s="8" t="s">
        <v>105</v>
      </c>
    </row>
    <row r="41" spans="1:5" ht="31.8" thickBot="1" x14ac:dyDescent="0.3">
      <c r="A41" s="9" t="s">
        <v>18</v>
      </c>
      <c r="B41" s="10" t="s">
        <v>207</v>
      </c>
      <c r="C41" s="10" t="s">
        <v>248</v>
      </c>
      <c r="D41" s="10" t="s">
        <v>244</v>
      </c>
      <c r="E41" s="45" t="s">
        <v>250</v>
      </c>
    </row>
    <row r="42" spans="1:5" ht="62.25" customHeight="1" thickBot="1" x14ac:dyDescent="0.3">
      <c r="A42" s="216" t="s">
        <v>35</v>
      </c>
      <c r="B42" s="49" t="s">
        <v>36</v>
      </c>
      <c r="C42" s="50" t="s">
        <v>36</v>
      </c>
      <c r="D42" s="51" t="s">
        <v>36</v>
      </c>
      <c r="E42" s="51" t="s">
        <v>36</v>
      </c>
    </row>
    <row r="43" spans="1:5" ht="35.25" customHeight="1" thickBot="1" x14ac:dyDescent="0.3">
      <c r="A43" s="202"/>
      <c r="B43" s="13" t="s">
        <v>37</v>
      </c>
      <c r="C43" s="13" t="s">
        <v>38</v>
      </c>
      <c r="D43" s="43" t="s">
        <v>37</v>
      </c>
      <c r="E43" s="13" t="s">
        <v>38</v>
      </c>
    </row>
    <row r="44" spans="1:5" s="25" customFormat="1" ht="45.6" thickBot="1" x14ac:dyDescent="0.3">
      <c r="A44" s="11" t="s">
        <v>39</v>
      </c>
      <c r="B44" s="13" t="s">
        <v>37</v>
      </c>
      <c r="C44" s="15" t="s">
        <v>37</v>
      </c>
      <c r="D44" s="46" t="s">
        <v>37</v>
      </c>
      <c r="E44" s="15" t="s">
        <v>37</v>
      </c>
    </row>
    <row r="45" spans="1:5" ht="135.6" thickBot="1" x14ac:dyDescent="0.3">
      <c r="A45" s="11" t="s">
        <v>40</v>
      </c>
      <c r="B45" s="13" t="s">
        <v>41</v>
      </c>
      <c r="C45" s="15" t="s">
        <v>41</v>
      </c>
      <c r="D45" s="46" t="s">
        <v>41</v>
      </c>
      <c r="E45" s="13" t="s">
        <v>41</v>
      </c>
    </row>
    <row r="46" spans="1:5" x14ac:dyDescent="0.25">
      <c r="A46" s="4"/>
    </row>
    <row r="47" spans="1:5" ht="15.6" x14ac:dyDescent="0.25">
      <c r="A47" s="8" t="s">
        <v>106</v>
      </c>
    </row>
    <row r="48" spans="1:5" ht="15.6" x14ac:dyDescent="0.25">
      <c r="A48" s="8"/>
    </row>
    <row r="49" spans="1:6" ht="15.6" x14ac:dyDescent="0.25">
      <c r="A49" s="8" t="s">
        <v>42</v>
      </c>
    </row>
    <row r="50" spans="1:6" ht="15.6" thickBot="1" x14ac:dyDescent="0.3">
      <c r="A50" s="4"/>
    </row>
    <row r="51" spans="1:6" ht="31.8" thickBot="1" x14ac:dyDescent="0.3">
      <c r="A51" s="16"/>
      <c r="B51" s="10" t="s">
        <v>207</v>
      </c>
      <c r="C51" s="10" t="s">
        <v>248</v>
      </c>
      <c r="D51" s="10" t="s">
        <v>244</v>
      </c>
      <c r="E51" s="45" t="s">
        <v>250</v>
      </c>
    </row>
    <row r="52" spans="1:6" ht="18" thickBot="1" x14ac:dyDescent="0.3">
      <c r="A52" s="11" t="s">
        <v>43</v>
      </c>
      <c r="B52" s="139">
        <v>2.5499999999999998</v>
      </c>
      <c r="C52" s="139">
        <f>B52*4.9%+B52</f>
        <v>2.6749499999999999</v>
      </c>
      <c r="D52" s="140">
        <f>C52*4.6%+C52</f>
        <v>2.7979976999999998</v>
      </c>
      <c r="E52" s="141">
        <f>D52*4.6%+D52</f>
        <v>2.9267055942</v>
      </c>
    </row>
    <row r="53" spans="1:6" ht="18" thickBot="1" x14ac:dyDescent="0.3">
      <c r="A53" s="11" t="s">
        <v>44</v>
      </c>
      <c r="B53" s="139">
        <v>2.3797799999999998</v>
      </c>
      <c r="C53" s="139">
        <f t="shared" ref="C53:C61" si="10">B53*4.9%+B53</f>
        <v>2.4963892199999997</v>
      </c>
      <c r="D53" s="140">
        <f t="shared" ref="D53:E53" si="11">C53*4.6%+C53</f>
        <v>2.6112231241199999</v>
      </c>
      <c r="E53" s="141">
        <f t="shared" si="11"/>
        <v>2.7313393878295198</v>
      </c>
    </row>
    <row r="54" spans="1:6" ht="18" thickBot="1" x14ac:dyDescent="0.3">
      <c r="A54" s="11" t="s">
        <v>45</v>
      </c>
      <c r="B54" s="139">
        <v>2.2639499999999999</v>
      </c>
      <c r="C54" s="139">
        <f t="shared" si="10"/>
        <v>2.3748835499999998</v>
      </c>
      <c r="D54" s="140">
        <f t="shared" ref="D54:E54" si="12">C54*4.6%+C54</f>
        <v>2.4841281932999997</v>
      </c>
      <c r="E54" s="141">
        <f t="shared" si="12"/>
        <v>2.5983980901917998</v>
      </c>
    </row>
    <row r="55" spans="1:6" ht="18" thickBot="1" x14ac:dyDescent="0.3">
      <c r="A55" s="11" t="s">
        <v>46</v>
      </c>
      <c r="B55" s="139">
        <v>2.1059999999999999</v>
      </c>
      <c r="C55" s="139">
        <f t="shared" si="10"/>
        <v>2.2091939999999997</v>
      </c>
      <c r="D55" s="140">
        <f t="shared" ref="D55:E55" si="13">C55*4.6%+C55</f>
        <v>2.3108169239999996</v>
      </c>
      <c r="E55" s="141">
        <f t="shared" si="13"/>
        <v>2.4171145025039995</v>
      </c>
    </row>
    <row r="56" spans="1:6" ht="18" thickBot="1" x14ac:dyDescent="0.3">
      <c r="A56" s="11" t="s">
        <v>47</v>
      </c>
      <c r="B56" s="139">
        <v>2.0322899999999997</v>
      </c>
      <c r="C56" s="139">
        <f t="shared" si="10"/>
        <v>2.1318722099999996</v>
      </c>
      <c r="D56" s="140">
        <f t="shared" ref="D56:E56" si="14">C56*4.6%+C56</f>
        <v>2.2299383316599997</v>
      </c>
      <c r="E56" s="141">
        <f t="shared" si="14"/>
        <v>2.3325154949163598</v>
      </c>
    </row>
    <row r="57" spans="1:6" ht="18" thickBot="1" x14ac:dyDescent="0.3">
      <c r="A57" s="11" t="s">
        <v>48</v>
      </c>
      <c r="B57" s="139">
        <v>1.9164600000000001</v>
      </c>
      <c r="C57" s="139">
        <f t="shared" si="10"/>
        <v>2.0103665400000001</v>
      </c>
      <c r="D57" s="140">
        <f t="shared" ref="D57:E57" si="15">C57*4.6%+C57</f>
        <v>2.1028434008400003</v>
      </c>
      <c r="E57" s="141">
        <f t="shared" si="15"/>
        <v>2.1995741972786402</v>
      </c>
    </row>
    <row r="58" spans="1:6" ht="18" thickBot="1" x14ac:dyDescent="0.3">
      <c r="A58" s="11" t="s">
        <v>49</v>
      </c>
      <c r="B58" s="139">
        <v>1.6848000000000001</v>
      </c>
      <c r="C58" s="139">
        <f t="shared" si="10"/>
        <v>1.7673552000000001</v>
      </c>
      <c r="D58" s="140">
        <f t="shared" ref="D58:E58" si="16">C58*4.6%+C58</f>
        <v>1.8486535392000001</v>
      </c>
      <c r="E58" s="141">
        <f t="shared" si="16"/>
        <v>1.9336916020032</v>
      </c>
    </row>
    <row r="59" spans="1:6" ht="18" thickBot="1" x14ac:dyDescent="0.3">
      <c r="A59" s="11" t="s">
        <v>50</v>
      </c>
      <c r="B59" s="139">
        <v>1.4531399999999999</v>
      </c>
      <c r="C59" s="139">
        <f t="shared" si="10"/>
        <v>1.5243438599999999</v>
      </c>
      <c r="D59" s="140">
        <f t="shared" ref="D59:E59" si="17">C59*4.6%+C59</f>
        <v>1.5944636775599998</v>
      </c>
      <c r="E59" s="141">
        <f t="shared" si="17"/>
        <v>1.6678090067277598</v>
      </c>
    </row>
    <row r="60" spans="1:6" ht="18" thickBot="1" x14ac:dyDescent="0.3">
      <c r="A60" s="11" t="s">
        <v>51</v>
      </c>
      <c r="B60" s="139">
        <v>1.2214799999999999</v>
      </c>
      <c r="C60" s="139">
        <f t="shared" si="10"/>
        <v>1.2813325199999999</v>
      </c>
      <c r="D60" s="140">
        <f t="shared" ref="D60:E60" si="18">C60*4.6%+C60</f>
        <v>1.3402738159199998</v>
      </c>
      <c r="E60" s="141">
        <f t="shared" si="18"/>
        <v>1.4019264114523198</v>
      </c>
    </row>
    <row r="61" spans="1:6" ht="30.6" thickBot="1" x14ac:dyDescent="0.3">
      <c r="A61" s="11" t="s">
        <v>52</v>
      </c>
      <c r="B61" s="139">
        <v>440.154</v>
      </c>
      <c r="C61" s="139">
        <f t="shared" si="10"/>
        <v>461.72154599999999</v>
      </c>
      <c r="D61" s="140">
        <f t="shared" ref="D61:E61" si="19">C61*4.6%+C61</f>
        <v>482.96073711600002</v>
      </c>
      <c r="E61" s="141">
        <f t="shared" si="19"/>
        <v>505.17693102333601</v>
      </c>
    </row>
    <row r="62" spans="1:6" x14ac:dyDescent="0.25">
      <c r="A62" s="4"/>
    </row>
    <row r="63" spans="1:6" ht="16.2" thickBot="1" x14ac:dyDescent="0.3">
      <c r="A63" s="8" t="s">
        <v>107</v>
      </c>
    </row>
    <row r="64" spans="1:6" ht="31.8" thickBot="1" x14ac:dyDescent="0.3">
      <c r="A64" s="16"/>
      <c r="B64" s="10" t="s">
        <v>207</v>
      </c>
      <c r="C64" s="10" t="s">
        <v>248</v>
      </c>
      <c r="D64" s="10" t="s">
        <v>244</v>
      </c>
      <c r="E64" s="45" t="s">
        <v>250</v>
      </c>
      <c r="F64" s="74"/>
    </row>
    <row r="65" spans="1:5" ht="15.6" thickBot="1" x14ac:dyDescent="0.3">
      <c r="A65" s="11" t="s">
        <v>53</v>
      </c>
      <c r="B65" s="12">
        <v>277.89999999999998</v>
      </c>
      <c r="C65" s="58">
        <f>B65*4.9%+B65</f>
        <v>291.51709999999997</v>
      </c>
      <c r="D65" s="59">
        <f>C65*4.6%+C65</f>
        <v>304.92688659999999</v>
      </c>
      <c r="E65" s="60">
        <f>D65*4.6%+D65</f>
        <v>318.95352338359999</v>
      </c>
    </row>
    <row r="66" spans="1:5" ht="15.6" thickBot="1" x14ac:dyDescent="0.3">
      <c r="A66" s="201" t="s">
        <v>54</v>
      </c>
      <c r="B66" s="203">
        <v>283.86</v>
      </c>
      <c r="C66" s="58">
        <f>B66*4.9%+B66</f>
        <v>297.76913999999999</v>
      </c>
      <c r="D66" s="59">
        <f t="shared" ref="D66:D67" si="20">C66*4.39%+C66</f>
        <v>310.84120524600002</v>
      </c>
      <c r="E66" s="60">
        <f>D66*4.6%+D66</f>
        <v>325.13990068731601</v>
      </c>
    </row>
    <row r="67" spans="1:5" ht="3" hidden="1" customHeight="1" thickBot="1" x14ac:dyDescent="0.3">
      <c r="A67" s="202"/>
      <c r="B67" s="204"/>
      <c r="C67" s="58">
        <f t="shared" ref="C67" si="21">B67*5.3%+B67</f>
        <v>0</v>
      </c>
      <c r="D67" s="59">
        <f t="shared" si="20"/>
        <v>0</v>
      </c>
      <c r="E67" s="60">
        <f t="shared" ref="E67" si="22">D67*4.7%+D67</f>
        <v>0</v>
      </c>
    </row>
    <row r="68" spans="1:5" x14ac:dyDescent="0.25">
      <c r="A68" s="201" t="s">
        <v>55</v>
      </c>
      <c r="B68" s="203">
        <v>277</v>
      </c>
      <c r="C68" s="203">
        <f>B68*4.9%+B68</f>
        <v>290.57299999999998</v>
      </c>
      <c r="D68" s="205">
        <f>C68*4.6%+C68</f>
        <v>303.93935799999997</v>
      </c>
      <c r="E68" s="197">
        <f>D68*4.6%+D68</f>
        <v>317.92056846799994</v>
      </c>
    </row>
    <row r="69" spans="1:5" ht="15.6" thickBot="1" x14ac:dyDescent="0.3">
      <c r="A69" s="202"/>
      <c r="B69" s="204"/>
      <c r="C69" s="204"/>
      <c r="D69" s="206"/>
      <c r="E69" s="198"/>
    </row>
    <row r="70" spans="1:5" x14ac:dyDescent="0.25">
      <c r="A70" s="201" t="s">
        <v>56</v>
      </c>
      <c r="B70" s="203">
        <v>284</v>
      </c>
      <c r="C70" s="203">
        <f>B70*4.9%+B70</f>
        <v>297.916</v>
      </c>
      <c r="D70" s="205">
        <f>C70*4.6%+C70</f>
        <v>311.620136</v>
      </c>
      <c r="E70" s="197">
        <f>D70*4.6%+D70</f>
        <v>325.95466225600001</v>
      </c>
    </row>
    <row r="71" spans="1:5" ht="16.2" customHeight="1" thickBot="1" x14ac:dyDescent="0.3">
      <c r="A71" s="202"/>
      <c r="B71" s="204"/>
      <c r="C71" s="204"/>
      <c r="D71" s="206"/>
      <c r="E71" s="198"/>
    </row>
    <row r="72" spans="1:5" x14ac:dyDescent="0.25">
      <c r="A72" s="201" t="s">
        <v>57</v>
      </c>
      <c r="B72" s="203">
        <v>296</v>
      </c>
      <c r="C72" s="203">
        <f>B72*4.9%+B72</f>
        <v>310.50400000000002</v>
      </c>
      <c r="D72" s="205">
        <f>C72*4.6%+C72</f>
        <v>324.78718400000002</v>
      </c>
      <c r="E72" s="197">
        <f>D72*4.6%+D72</f>
        <v>339.72739446400004</v>
      </c>
    </row>
    <row r="73" spans="1:5" ht="16.2" customHeight="1" thickBot="1" x14ac:dyDescent="0.3">
      <c r="A73" s="202"/>
      <c r="B73" s="204"/>
      <c r="C73" s="204"/>
      <c r="D73" s="206"/>
      <c r="E73" s="198"/>
    </row>
    <row r="74" spans="1:5" ht="15.6" thickBot="1" x14ac:dyDescent="0.3">
      <c r="A74" s="11" t="s">
        <v>58</v>
      </c>
      <c r="B74" s="12">
        <v>2038.61</v>
      </c>
      <c r="C74" s="58">
        <f>B74*4.9%+B74</f>
        <v>2138.50189</v>
      </c>
      <c r="D74" s="61">
        <f>C74*4.6%+C74</f>
        <v>2236.8729769400002</v>
      </c>
      <c r="E74" s="60">
        <f>D74*4.6%+D74</f>
        <v>2339.7691338792401</v>
      </c>
    </row>
    <row r="75" spans="1:5" ht="60.6" thickBot="1" x14ac:dyDescent="0.3">
      <c r="A75" s="11" t="s">
        <v>59</v>
      </c>
      <c r="B75" s="15" t="s">
        <v>259</v>
      </c>
      <c r="C75" s="46" t="s">
        <v>260</v>
      </c>
      <c r="D75" s="62" t="s">
        <v>261</v>
      </c>
      <c r="E75" s="62" t="s">
        <v>262</v>
      </c>
    </row>
    <row r="76" spans="1:5" x14ac:dyDescent="0.25">
      <c r="A76" s="4"/>
    </row>
    <row r="77" spans="1:5" ht="16.2" thickBot="1" x14ac:dyDescent="0.3">
      <c r="A77" s="8" t="s">
        <v>108</v>
      </c>
    </row>
    <row r="78" spans="1:5" ht="31.8" thickBot="1" x14ac:dyDescent="0.3">
      <c r="A78" s="16"/>
      <c r="B78" s="10" t="s">
        <v>207</v>
      </c>
      <c r="C78" s="10" t="s">
        <v>248</v>
      </c>
      <c r="D78" s="10" t="s">
        <v>244</v>
      </c>
      <c r="E78" s="45" t="s">
        <v>250</v>
      </c>
    </row>
    <row r="79" spans="1:5" ht="18" thickBot="1" x14ac:dyDescent="0.3">
      <c r="A79" s="11" t="s">
        <v>60</v>
      </c>
      <c r="B79" s="12">
        <v>539.13599999999997</v>
      </c>
      <c r="C79" s="58">
        <f>B79*4.9%+B79</f>
        <v>565.55366399999991</v>
      </c>
      <c r="D79" s="59">
        <f>C79*4.6%+C79</f>
        <v>591.5691325439999</v>
      </c>
      <c r="E79" s="60">
        <f>D79*4.6%+D79</f>
        <v>618.78131264102387</v>
      </c>
    </row>
    <row r="80" spans="1:5" ht="18" thickBot="1" x14ac:dyDescent="0.3">
      <c r="A80" s="11" t="s">
        <v>61</v>
      </c>
      <c r="B80" s="12">
        <v>654.96600000000001</v>
      </c>
      <c r="C80" s="58">
        <f t="shared" ref="C80:C85" si="23">B80*4.9%+B80</f>
        <v>687.05933400000004</v>
      </c>
      <c r="D80" s="59">
        <f t="shared" ref="D80:E80" si="24">C80*4.6%+C80</f>
        <v>718.66406336400007</v>
      </c>
      <c r="E80" s="60">
        <f t="shared" si="24"/>
        <v>751.72261027874401</v>
      </c>
    </row>
    <row r="81" spans="1:6" ht="18" thickBot="1" x14ac:dyDescent="0.3">
      <c r="A81" s="11" t="s">
        <v>62</v>
      </c>
      <c r="B81" s="12">
        <v>770.79600000000005</v>
      </c>
      <c r="C81" s="58">
        <f t="shared" si="23"/>
        <v>808.56500400000004</v>
      </c>
      <c r="D81" s="59">
        <f t="shared" ref="D81:E81" si="25">C81*4.6%+C81</f>
        <v>845.75899418400002</v>
      </c>
      <c r="E81" s="60">
        <f t="shared" si="25"/>
        <v>884.66390791646404</v>
      </c>
    </row>
    <row r="82" spans="1:6" ht="18" thickBot="1" x14ac:dyDescent="0.3">
      <c r="A82" s="11" t="s">
        <v>63</v>
      </c>
      <c r="B82" s="12">
        <v>886.62599999999998</v>
      </c>
      <c r="C82" s="58">
        <f t="shared" si="23"/>
        <v>930.07067399999994</v>
      </c>
      <c r="D82" s="59">
        <f t="shared" ref="D82:E82" si="26">C82*4.6%+C82</f>
        <v>972.85392500399996</v>
      </c>
      <c r="E82" s="60">
        <f t="shared" si="26"/>
        <v>1017.605205554184</v>
      </c>
    </row>
    <row r="83" spans="1:6" ht="18" thickBot="1" x14ac:dyDescent="0.3">
      <c r="A83" s="11" t="s">
        <v>64</v>
      </c>
      <c r="B83" s="12">
        <v>1002.456</v>
      </c>
      <c r="C83" s="58">
        <f t="shared" si="23"/>
        <v>1051.5763440000001</v>
      </c>
      <c r="D83" s="59">
        <f t="shared" ref="D83:E83" si="27">C83*4.6%+C83</f>
        <v>1099.948855824</v>
      </c>
      <c r="E83" s="60">
        <f t="shared" si="27"/>
        <v>1150.5465031919041</v>
      </c>
    </row>
    <row r="84" spans="1:6" ht="18" thickBot="1" x14ac:dyDescent="0.3">
      <c r="A84" s="11" t="s">
        <v>65</v>
      </c>
      <c r="B84" s="12">
        <v>1118.2860000000001</v>
      </c>
      <c r="C84" s="58">
        <f t="shared" si="23"/>
        <v>1173.0820140000001</v>
      </c>
      <c r="D84" s="59">
        <f t="shared" ref="D84:E84" si="28">C84*4.6%+C84</f>
        <v>1227.043786644</v>
      </c>
      <c r="E84" s="60">
        <f t="shared" si="28"/>
        <v>1283.4878008296239</v>
      </c>
    </row>
    <row r="85" spans="1:6" ht="18" thickBot="1" x14ac:dyDescent="0.3">
      <c r="A85" s="11" t="s">
        <v>66</v>
      </c>
      <c r="B85" s="12">
        <v>1234.116</v>
      </c>
      <c r="C85" s="58">
        <f t="shared" si="23"/>
        <v>1294.5876840000001</v>
      </c>
      <c r="D85" s="59">
        <f t="shared" ref="D85:E85" si="29">C85*4.6%+C85</f>
        <v>1354.1387174640001</v>
      </c>
      <c r="E85" s="60">
        <f t="shared" si="29"/>
        <v>1416.4290984673441</v>
      </c>
    </row>
    <row r="86" spans="1:6" ht="15.6" x14ac:dyDescent="0.25">
      <c r="A86" s="8" t="s">
        <v>67</v>
      </c>
    </row>
    <row r="87" spans="1:6" ht="15.6" x14ac:dyDescent="0.25">
      <c r="A87" s="8" t="s">
        <v>109</v>
      </c>
    </row>
    <row r="88" spans="1:6" ht="15.6" thickBot="1" x14ac:dyDescent="0.3">
      <c r="A88" s="4"/>
    </row>
    <row r="89" spans="1:6" ht="31.8" thickBot="1" x14ac:dyDescent="0.3">
      <c r="A89" s="17"/>
      <c r="B89" s="10" t="s">
        <v>18</v>
      </c>
      <c r="C89" s="10" t="s">
        <v>207</v>
      </c>
      <c r="D89" s="10" t="s">
        <v>243</v>
      </c>
      <c r="E89" s="45" t="s">
        <v>244</v>
      </c>
      <c r="F89" s="45" t="s">
        <v>250</v>
      </c>
    </row>
    <row r="90" spans="1:6" ht="15.6" thickBot="1" x14ac:dyDescent="0.3">
      <c r="A90" s="18" t="s">
        <v>68</v>
      </c>
      <c r="B90" s="15" t="s">
        <v>69</v>
      </c>
      <c r="C90" s="12">
        <v>451.73700000000002</v>
      </c>
      <c r="D90" s="58">
        <f>C90*4.9%+C90</f>
        <v>473.87211300000001</v>
      </c>
      <c r="E90" s="59">
        <f>D90*4.6%+D90</f>
        <v>495.67023019800001</v>
      </c>
      <c r="F90" s="60">
        <f>E90*4.6%+E90</f>
        <v>518.47106078710806</v>
      </c>
    </row>
    <row r="91" spans="1:6" ht="30.6" thickBot="1" x14ac:dyDescent="0.3">
      <c r="A91" s="19" t="s">
        <v>70</v>
      </c>
      <c r="B91" s="15" t="s">
        <v>71</v>
      </c>
      <c r="C91" s="12">
        <v>451.73700000000002</v>
      </c>
      <c r="D91" s="58">
        <f t="shared" ref="D91:D95" si="30">C91*4.9%+C91</f>
        <v>473.87211300000001</v>
      </c>
      <c r="E91" s="59">
        <f t="shared" ref="E91:F91" si="31">D91*4.6%+D91</f>
        <v>495.67023019800001</v>
      </c>
      <c r="F91" s="60">
        <f t="shared" si="31"/>
        <v>518.47106078710806</v>
      </c>
    </row>
    <row r="92" spans="1:6" ht="45.6" thickBot="1" x14ac:dyDescent="0.3">
      <c r="A92" s="19" t="s">
        <v>72</v>
      </c>
      <c r="B92" s="15" t="s">
        <v>73</v>
      </c>
      <c r="C92" s="12">
        <v>451.73700000000002</v>
      </c>
      <c r="D92" s="58">
        <f t="shared" si="30"/>
        <v>473.87211300000001</v>
      </c>
      <c r="E92" s="59">
        <f t="shared" ref="E92:F92" si="32">D92*4.6%+D92</f>
        <v>495.67023019800001</v>
      </c>
      <c r="F92" s="60">
        <f t="shared" si="32"/>
        <v>518.47106078710806</v>
      </c>
    </row>
    <row r="93" spans="1:6" ht="30.6" thickBot="1" x14ac:dyDescent="0.3">
      <c r="A93" s="19" t="s">
        <v>74</v>
      </c>
      <c r="B93" s="15" t="s">
        <v>75</v>
      </c>
      <c r="C93" s="12">
        <v>451.73700000000002</v>
      </c>
      <c r="D93" s="58">
        <f t="shared" si="30"/>
        <v>473.87211300000001</v>
      </c>
      <c r="E93" s="59">
        <f t="shared" ref="E93:F93" si="33">D93*4.6%+D93</f>
        <v>495.67023019800001</v>
      </c>
      <c r="F93" s="60">
        <f t="shared" si="33"/>
        <v>518.47106078710806</v>
      </c>
    </row>
    <row r="94" spans="1:6" ht="30.6" thickBot="1" x14ac:dyDescent="0.3">
      <c r="A94" s="19" t="s">
        <v>76</v>
      </c>
      <c r="B94" s="15" t="s">
        <v>77</v>
      </c>
      <c r="C94" s="12">
        <v>451.73700000000002</v>
      </c>
      <c r="D94" s="58">
        <f t="shared" si="30"/>
        <v>473.87211300000001</v>
      </c>
      <c r="E94" s="59">
        <f t="shared" ref="E94:F94" si="34">D94*4.6%+D94</f>
        <v>495.67023019800001</v>
      </c>
      <c r="F94" s="60">
        <f t="shared" si="34"/>
        <v>518.47106078710806</v>
      </c>
    </row>
    <row r="95" spans="1:6" ht="30.6" thickBot="1" x14ac:dyDescent="0.3">
      <c r="A95" s="20" t="s">
        <v>78</v>
      </c>
      <c r="B95" s="15" t="s">
        <v>79</v>
      </c>
      <c r="C95" s="12">
        <v>277.99200000000002</v>
      </c>
      <c r="D95" s="58">
        <f t="shared" si="30"/>
        <v>291.613608</v>
      </c>
      <c r="E95" s="59">
        <f t="shared" ref="E95:F95" si="35">D95*4.6%+D95</f>
        <v>305.02783396799998</v>
      </c>
      <c r="F95" s="60">
        <f t="shared" si="35"/>
        <v>319.05911433052796</v>
      </c>
    </row>
    <row r="96" spans="1:6" ht="15.6" thickBot="1" x14ac:dyDescent="0.3">
      <c r="A96" s="207"/>
      <c r="B96" s="208"/>
      <c r="C96" s="209"/>
      <c r="D96" s="13"/>
      <c r="E96" s="43"/>
      <c r="F96" s="48"/>
    </row>
    <row r="97" spans="1:6" ht="16.2" thickBot="1" x14ac:dyDescent="0.3">
      <c r="A97" s="21" t="s">
        <v>80</v>
      </c>
      <c r="B97" s="22" t="s">
        <v>81</v>
      </c>
      <c r="C97" s="15"/>
      <c r="D97" s="13"/>
      <c r="E97" s="43"/>
      <c r="F97" s="48"/>
    </row>
    <row r="98" spans="1:6" ht="15.6" thickBot="1" x14ac:dyDescent="0.3">
      <c r="A98" s="11"/>
      <c r="B98" s="15" t="s">
        <v>82</v>
      </c>
      <c r="C98" s="12">
        <v>1150</v>
      </c>
      <c r="D98" s="58">
        <f t="shared" ref="D98" si="36">C98*4.9%+C98</f>
        <v>1206.3499999999999</v>
      </c>
      <c r="E98" s="59">
        <f t="shared" ref="E98:F98" si="37">D98*4.6%+D98</f>
        <v>1261.8420999999998</v>
      </c>
      <c r="F98" s="60">
        <f t="shared" si="37"/>
        <v>1319.8868365999999</v>
      </c>
    </row>
    <row r="99" spans="1:6" ht="15.6" thickBot="1" x14ac:dyDescent="0.3">
      <c r="A99" s="207"/>
      <c r="B99" s="208"/>
      <c r="C99" s="209"/>
      <c r="D99" s="13"/>
      <c r="E99" s="43"/>
      <c r="F99" s="56"/>
    </row>
    <row r="100" spans="1:6" ht="31.8" thickBot="1" x14ac:dyDescent="0.3">
      <c r="A100" s="21" t="s">
        <v>83</v>
      </c>
      <c r="B100" s="22" t="s">
        <v>84</v>
      </c>
      <c r="C100" s="15"/>
      <c r="D100" s="13"/>
      <c r="E100" s="43"/>
      <c r="F100" s="48"/>
    </row>
    <row r="101" spans="1:6" ht="30.6" thickBot="1" x14ac:dyDescent="0.3">
      <c r="A101" s="11"/>
      <c r="B101" s="15" t="s">
        <v>85</v>
      </c>
      <c r="C101" s="12">
        <v>273.77999999999997</v>
      </c>
      <c r="D101" s="58">
        <f t="shared" ref="D101:D104" si="38">C101*4.9%+C101</f>
        <v>287.19521999999995</v>
      </c>
      <c r="E101" s="59">
        <f t="shared" ref="E101:F101" si="39">D101*4.6%+D101</f>
        <v>300.40620011999994</v>
      </c>
      <c r="F101" s="60">
        <f t="shared" si="39"/>
        <v>314.22488532551995</v>
      </c>
    </row>
    <row r="102" spans="1:6" ht="45.6" thickBot="1" x14ac:dyDescent="0.3">
      <c r="A102" s="11"/>
      <c r="B102" s="15" t="s">
        <v>86</v>
      </c>
      <c r="C102" s="12">
        <v>474.90300000000002</v>
      </c>
      <c r="D102" s="58">
        <f t="shared" si="38"/>
        <v>498.173247</v>
      </c>
      <c r="E102" s="59">
        <f t="shared" ref="E102:F102" si="40">D102*4.6%+D102</f>
        <v>521.089216362</v>
      </c>
      <c r="F102" s="60">
        <f t="shared" si="40"/>
        <v>545.05932031465204</v>
      </c>
    </row>
    <row r="103" spans="1:6" ht="45.6" thickBot="1" x14ac:dyDescent="0.3">
      <c r="A103" s="11"/>
      <c r="B103" s="15" t="s">
        <v>87</v>
      </c>
      <c r="C103" s="12">
        <v>921.375</v>
      </c>
      <c r="D103" s="58">
        <f t="shared" si="38"/>
        <v>966.52237500000001</v>
      </c>
      <c r="E103" s="59">
        <f t="shared" ref="E103:F103" si="41">D103*4.6%+D103</f>
        <v>1010.9824042500001</v>
      </c>
      <c r="F103" s="60">
        <f t="shared" si="41"/>
        <v>1057.4875948455001</v>
      </c>
    </row>
    <row r="104" spans="1:6" ht="45.6" thickBot="1" x14ac:dyDescent="0.3">
      <c r="A104" s="11"/>
      <c r="B104" s="15" t="s">
        <v>88</v>
      </c>
      <c r="C104" s="12">
        <v>1153.0350000000001</v>
      </c>
      <c r="D104" s="58">
        <f t="shared" si="38"/>
        <v>1209.533715</v>
      </c>
      <c r="E104" s="59">
        <f t="shared" ref="E104:F104" si="42">D104*4.6%+D104</f>
        <v>1265.1722658900001</v>
      </c>
      <c r="F104" s="60">
        <f t="shared" si="42"/>
        <v>1323.3701901209402</v>
      </c>
    </row>
    <row r="105" spans="1:6" ht="15.6" thickBot="1" x14ac:dyDescent="0.3">
      <c r="A105" s="207"/>
      <c r="B105" s="208"/>
      <c r="C105" s="209"/>
      <c r="D105" s="15"/>
      <c r="E105" s="46"/>
      <c r="F105" s="55"/>
    </row>
    <row r="106" spans="1:6" ht="31.8" thickBot="1" x14ac:dyDescent="0.3">
      <c r="A106" s="21" t="s">
        <v>89</v>
      </c>
      <c r="B106" s="22" t="s">
        <v>90</v>
      </c>
      <c r="C106" s="15"/>
      <c r="D106" s="15"/>
      <c r="E106" s="46"/>
      <c r="F106" s="52"/>
    </row>
    <row r="107" spans="1:6" ht="30.6" thickBot="1" x14ac:dyDescent="0.3">
      <c r="A107" s="11"/>
      <c r="B107" s="15" t="s">
        <v>91</v>
      </c>
      <c r="C107" s="12">
        <v>272.72699999999998</v>
      </c>
      <c r="D107" s="58">
        <f t="shared" ref="D107:D110" si="43">C107*4.9%+C107</f>
        <v>286.09062299999999</v>
      </c>
      <c r="E107" s="59">
        <f t="shared" ref="E107:F107" si="44">D107*4.6%+D107</f>
        <v>299.25079165799997</v>
      </c>
      <c r="F107" s="60">
        <f t="shared" si="44"/>
        <v>313.01632807426796</v>
      </c>
    </row>
    <row r="108" spans="1:6" ht="60.6" thickBot="1" x14ac:dyDescent="0.3">
      <c r="A108" s="11"/>
      <c r="B108" s="15" t="s">
        <v>92</v>
      </c>
      <c r="C108" s="12">
        <v>474.90300000000002</v>
      </c>
      <c r="D108" s="58">
        <f t="shared" si="43"/>
        <v>498.173247</v>
      </c>
      <c r="E108" s="59">
        <f t="shared" ref="E108:F108" si="45">D108*4.6%+D108</f>
        <v>521.089216362</v>
      </c>
      <c r="F108" s="60">
        <f t="shared" si="45"/>
        <v>545.05932031465204</v>
      </c>
    </row>
    <row r="109" spans="1:6" ht="60.6" thickBot="1" x14ac:dyDescent="0.3">
      <c r="A109" s="11"/>
      <c r="B109" s="15" t="s">
        <v>93</v>
      </c>
      <c r="C109" s="12">
        <v>579.15</v>
      </c>
      <c r="D109" s="58">
        <f t="shared" si="43"/>
        <v>607.52834999999993</v>
      </c>
      <c r="E109" s="59">
        <f t="shared" ref="E109:F109" si="46">D109*4.6%+D109</f>
        <v>635.47465409999995</v>
      </c>
      <c r="F109" s="60">
        <f t="shared" si="46"/>
        <v>664.70648818859991</v>
      </c>
    </row>
    <row r="110" spans="1:6" ht="45.6" thickBot="1" x14ac:dyDescent="0.3">
      <c r="A110" s="11"/>
      <c r="B110" s="15" t="s">
        <v>94</v>
      </c>
      <c r="C110" s="12">
        <v>2664.09</v>
      </c>
      <c r="D110" s="58">
        <f t="shared" si="43"/>
        <v>2794.6304100000002</v>
      </c>
      <c r="E110" s="59">
        <f t="shared" ref="E110:F110" si="47">D110*4.6%+D110</f>
        <v>2923.1834088600003</v>
      </c>
      <c r="F110" s="60">
        <f t="shared" si="47"/>
        <v>3057.6498456675604</v>
      </c>
    </row>
    <row r="111" spans="1:6" x14ac:dyDescent="0.25">
      <c r="A111" s="199"/>
      <c r="B111" s="210"/>
      <c r="C111" s="211"/>
      <c r="D111" s="214"/>
      <c r="E111" s="199"/>
      <c r="F111" s="53"/>
    </row>
    <row r="112" spans="1:6" ht="15.6" thickBot="1" x14ac:dyDescent="0.3">
      <c r="A112" s="200"/>
      <c r="B112" s="212"/>
      <c r="C112" s="213"/>
      <c r="D112" s="215"/>
      <c r="E112" s="200"/>
      <c r="F112" s="54"/>
    </row>
    <row r="113" spans="1:6" ht="31.8" thickBot="1" x14ac:dyDescent="0.3">
      <c r="A113" s="11"/>
      <c r="B113" s="22" t="s">
        <v>95</v>
      </c>
      <c r="C113" s="13"/>
      <c r="D113" s="13"/>
      <c r="E113" s="43"/>
      <c r="F113" s="48"/>
    </row>
    <row r="114" spans="1:6" ht="30.6" thickBot="1" x14ac:dyDescent="0.3">
      <c r="A114" s="11"/>
      <c r="B114" s="15" t="s">
        <v>96</v>
      </c>
      <c r="C114" s="23">
        <v>272.72699999999998</v>
      </c>
      <c r="D114" s="58">
        <f t="shared" ref="D114:D115" si="48">C114*4.9%+C114</f>
        <v>286.09062299999999</v>
      </c>
      <c r="E114" s="59">
        <f t="shared" ref="E114:F114" si="49">D114*4.6%+D114</f>
        <v>299.25079165799997</v>
      </c>
      <c r="F114" s="60">
        <f t="shared" si="49"/>
        <v>313.01632807426796</v>
      </c>
    </row>
    <row r="115" spans="1:6" ht="30.6" thickBot="1" x14ac:dyDescent="0.3">
      <c r="A115" s="11"/>
      <c r="B115" s="15" t="s">
        <v>97</v>
      </c>
      <c r="C115" s="23">
        <v>272.72699999999998</v>
      </c>
      <c r="D115" s="58">
        <f t="shared" si="48"/>
        <v>286.09062299999999</v>
      </c>
      <c r="E115" s="59">
        <f t="shared" ref="E115:F115" si="50">D115*4.6%+D115</f>
        <v>299.25079165799997</v>
      </c>
      <c r="F115" s="60">
        <f t="shared" si="50"/>
        <v>313.01632807426796</v>
      </c>
    </row>
    <row r="116" spans="1:6" x14ac:dyDescent="0.25">
      <c r="A116" s="4"/>
    </row>
    <row r="117" spans="1:6" ht="15.6" x14ac:dyDescent="0.25">
      <c r="A117" s="8" t="s">
        <v>110</v>
      </c>
    </row>
    <row r="118" spans="1:6" ht="15.6" thickBot="1" x14ac:dyDescent="0.3">
      <c r="A118" s="4"/>
    </row>
    <row r="119" spans="1:6" ht="31.8" thickBot="1" x14ac:dyDescent="0.3">
      <c r="A119" s="9" t="s">
        <v>18</v>
      </c>
      <c r="B119" s="10" t="s">
        <v>207</v>
      </c>
      <c r="C119" s="10" t="s">
        <v>243</v>
      </c>
      <c r="D119" s="45" t="s">
        <v>244</v>
      </c>
      <c r="E119" s="45" t="s">
        <v>250</v>
      </c>
    </row>
    <row r="120" spans="1:6" ht="15.6" thickBot="1" x14ac:dyDescent="0.3">
      <c r="A120" s="11" t="s">
        <v>98</v>
      </c>
      <c r="B120" s="12">
        <v>185.328</v>
      </c>
      <c r="C120" s="58">
        <f t="shared" ref="C120:C121" si="51">B120*4.9%+B120</f>
        <v>194.40907200000001</v>
      </c>
      <c r="D120" s="59">
        <f t="shared" ref="D120:E120" si="52">C120*4.6%+C120</f>
        <v>203.351889312</v>
      </c>
      <c r="E120" s="60">
        <f t="shared" si="52"/>
        <v>212.706076220352</v>
      </c>
    </row>
    <row r="121" spans="1:6" ht="15.6" thickBot="1" x14ac:dyDescent="0.3">
      <c r="A121" s="11" t="s">
        <v>99</v>
      </c>
      <c r="B121" s="12">
        <v>162.16200000000001</v>
      </c>
      <c r="C121" s="58">
        <f t="shared" si="51"/>
        <v>170.10793800000002</v>
      </c>
      <c r="D121" s="59">
        <f t="shared" ref="D121:E121" si="53">C121*4.6%+C121</f>
        <v>177.93290314800001</v>
      </c>
      <c r="E121" s="60">
        <f t="shared" si="53"/>
        <v>186.11781669280802</v>
      </c>
    </row>
    <row r="122" spans="1:6" x14ac:dyDescent="0.25">
      <c r="A122" s="4"/>
    </row>
  </sheetData>
  <mergeCells count="24">
    <mergeCell ref="A42:A43"/>
    <mergeCell ref="A66:A67"/>
    <mergeCell ref="B66:B67"/>
    <mergeCell ref="E70:E71"/>
    <mergeCell ref="A68:A69"/>
    <mergeCell ref="B68:B69"/>
    <mergeCell ref="C68:C69"/>
    <mergeCell ref="D68:D69"/>
    <mergeCell ref="E68:E69"/>
    <mergeCell ref="E72:E73"/>
    <mergeCell ref="E111:E112"/>
    <mergeCell ref="A70:A71"/>
    <mergeCell ref="B70:B71"/>
    <mergeCell ref="C70:C71"/>
    <mergeCell ref="D70:D71"/>
    <mergeCell ref="A72:A73"/>
    <mergeCell ref="B72:B73"/>
    <mergeCell ref="C72:C73"/>
    <mergeCell ref="D72:D73"/>
    <mergeCell ref="A96:C96"/>
    <mergeCell ref="A99:C99"/>
    <mergeCell ref="A105:C105"/>
    <mergeCell ref="A111:C112"/>
    <mergeCell ref="D111:D112"/>
  </mergeCells>
  <pageMargins left="0.7" right="0.7" top="0.75" bottom="0.75" header="0.3" footer="0.3"/>
  <pageSetup paperSize="9" scale="43" fitToHeight="0" orientation="portrait"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C19"/>
  <sheetViews>
    <sheetView zoomScale="124" zoomScaleNormal="124" workbookViewId="0">
      <selection activeCell="D5" sqref="D5"/>
    </sheetView>
  </sheetViews>
  <sheetFormatPr defaultRowHeight="14.4" x14ac:dyDescent="0.3"/>
  <cols>
    <col min="1" max="1" width="67.109375" customWidth="1"/>
    <col min="2" max="2" width="20" bestFit="1" customWidth="1"/>
    <col min="3" max="3" width="20.44140625" bestFit="1" customWidth="1"/>
  </cols>
  <sheetData>
    <row r="1" spans="1:3" ht="21.6" x14ac:dyDescent="0.3">
      <c r="A1" s="224" t="s">
        <v>127</v>
      </c>
      <c r="B1" s="224"/>
      <c r="C1" s="224"/>
    </row>
    <row r="2" spans="1:3" x14ac:dyDescent="0.3">
      <c r="A2" s="36"/>
    </row>
    <row r="3" spans="1:3" ht="15.6" x14ac:dyDescent="0.3">
      <c r="A3" s="225" t="s">
        <v>253</v>
      </c>
      <c r="B3" s="225"/>
      <c r="C3" s="225"/>
    </row>
    <row r="4" spans="1:3" ht="39.75" customHeight="1" x14ac:dyDescent="0.3">
      <c r="A4" s="225" t="s">
        <v>127</v>
      </c>
      <c r="B4" s="225"/>
      <c r="C4" s="225"/>
    </row>
    <row r="5" spans="1:3" s="41" customFormat="1" ht="92.25" customHeight="1" x14ac:dyDescent="0.3">
      <c r="A5" s="223" t="s">
        <v>128</v>
      </c>
      <c r="B5" s="223"/>
      <c r="C5" s="223"/>
    </row>
    <row r="6" spans="1:3" ht="17.399999999999999" x14ac:dyDescent="0.3">
      <c r="A6" s="37" t="s">
        <v>252</v>
      </c>
    </row>
    <row r="7" spans="1:3" ht="15" thickBot="1" x14ac:dyDescent="0.35">
      <c r="A7" s="38"/>
    </row>
    <row r="8" spans="1:3" ht="56.25" customHeight="1" thickBot="1" x14ac:dyDescent="0.35">
      <c r="A8" s="39" t="s">
        <v>129</v>
      </c>
      <c r="B8" s="42" t="s">
        <v>130</v>
      </c>
      <c r="C8" s="42" t="s">
        <v>131</v>
      </c>
    </row>
    <row r="9" spans="1:3" ht="22.8" x14ac:dyDescent="0.3">
      <c r="A9" s="226"/>
      <c r="B9" s="227"/>
      <c r="C9" s="228"/>
    </row>
    <row r="10" spans="1:3" ht="101.25" customHeight="1" thickBot="1" x14ac:dyDescent="0.35">
      <c r="A10" s="229" t="s">
        <v>132</v>
      </c>
      <c r="B10" s="230"/>
      <c r="C10" s="231"/>
    </row>
    <row r="11" spans="1:3" ht="15.6" thickBot="1" x14ac:dyDescent="0.35">
      <c r="A11" s="11" t="s">
        <v>133</v>
      </c>
      <c r="B11" s="15" t="s">
        <v>134</v>
      </c>
      <c r="C11" s="15" t="s">
        <v>135</v>
      </c>
    </row>
    <row r="12" spans="1:3" ht="15.6" thickBot="1" x14ac:dyDescent="0.35">
      <c r="A12" s="11" t="s">
        <v>136</v>
      </c>
      <c r="B12" s="15" t="s">
        <v>134</v>
      </c>
      <c r="C12" s="15" t="s">
        <v>135</v>
      </c>
    </row>
    <row r="13" spans="1:3" ht="15.6" thickBot="1" x14ac:dyDescent="0.35">
      <c r="A13" s="11" t="s">
        <v>137</v>
      </c>
      <c r="B13" s="15" t="s">
        <v>138</v>
      </c>
      <c r="C13" s="15" t="s">
        <v>135</v>
      </c>
    </row>
    <row r="14" spans="1:3" ht="15.6" thickBot="1" x14ac:dyDescent="0.35">
      <c r="A14" s="11" t="s">
        <v>139</v>
      </c>
      <c r="B14" s="15" t="s">
        <v>140</v>
      </c>
      <c r="C14" s="15" t="s">
        <v>141</v>
      </c>
    </row>
    <row r="15" spans="1:3" ht="18.600000000000001" x14ac:dyDescent="0.3">
      <c r="A15" s="217"/>
      <c r="B15" s="218"/>
      <c r="C15" s="219"/>
    </row>
    <row r="16" spans="1:3" ht="67.5" customHeight="1" thickBot="1" x14ac:dyDescent="0.35">
      <c r="A16" s="220" t="s">
        <v>142</v>
      </c>
      <c r="B16" s="221"/>
      <c r="C16" s="222"/>
    </row>
    <row r="17" spans="1:3" ht="15.6" thickBot="1" x14ac:dyDescent="0.35">
      <c r="A17" s="11" t="s">
        <v>143</v>
      </c>
      <c r="B17" s="15" t="s">
        <v>144</v>
      </c>
      <c r="C17" s="13" t="s">
        <v>145</v>
      </c>
    </row>
    <row r="18" spans="1:3" ht="55.5" customHeight="1" thickBot="1" x14ac:dyDescent="0.35">
      <c r="A18" s="11" t="s">
        <v>146</v>
      </c>
      <c r="B18" s="15" t="s">
        <v>144</v>
      </c>
      <c r="C18" s="15" t="s">
        <v>147</v>
      </c>
    </row>
    <row r="19" spans="1:3" x14ac:dyDescent="0.3">
      <c r="A19" s="40"/>
    </row>
  </sheetData>
  <mergeCells count="8">
    <mergeCell ref="A15:C15"/>
    <mergeCell ref="A16:C16"/>
    <mergeCell ref="A5:C5"/>
    <mergeCell ref="A1:C1"/>
    <mergeCell ref="A3:C3"/>
    <mergeCell ref="A4:C4"/>
    <mergeCell ref="A9:C9"/>
    <mergeCell ref="A10:C10"/>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WATER AND SEWER </vt:lpstr>
      <vt:lpstr>EHP CHARGES</vt:lpstr>
      <vt:lpstr>TENDER DOCUMENT </vt:lpstr>
      <vt:lpstr>FIRE SERVICES</vt:lpstr>
      <vt:lpstr>AIR QUALITY MANAGEMENT TARRIFS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Makamu</dc:creator>
  <cp:lastModifiedBy>Lesley Motau</cp:lastModifiedBy>
  <cp:lastPrinted>2023-04-17T10:03:54Z</cp:lastPrinted>
  <dcterms:created xsi:type="dcterms:W3CDTF">2017-03-27T10:51:51Z</dcterms:created>
  <dcterms:modified xsi:type="dcterms:W3CDTF">2024-03-19T14:49:09Z</dcterms:modified>
</cp:coreProperties>
</file>